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drawings/drawing23.xml" ContentType="application/vnd.openxmlformats-officedocument.drawing+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xml"/>
  <Override PartName="/xl/charts/chart28.xml" ContentType="application/vnd.openxmlformats-officedocument.drawingml.chart+xml"/>
  <Override PartName="/xl/drawings/drawing28.xml" ContentType="application/vnd.openxmlformats-officedocument.drawing+xml"/>
  <Override PartName="/xl/charts/chart29.xml" ContentType="application/vnd.openxmlformats-officedocument.drawingml.chart+xml"/>
  <Override PartName="/xl/drawings/drawing29.xml" ContentType="application/vnd.openxmlformats-officedocument.drawing+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drawings/drawing31.xml" ContentType="application/vnd.openxmlformats-officedocument.drawing+xml"/>
  <Override PartName="/xl/charts/chart32.xml" ContentType="application/vnd.openxmlformats-officedocument.drawingml.chart+xml"/>
  <Override PartName="/xl/drawings/drawing32.xml" ContentType="application/vnd.openxmlformats-officedocument.drawing+xml"/>
  <Override PartName="/xl/charts/chart33.xml" ContentType="application/vnd.openxmlformats-officedocument.drawingml.chart+xml"/>
  <Override PartName="/xl/drawings/drawing33.xml" ContentType="application/vnd.openxmlformats-officedocument.drawing+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drawings/drawing35.xml" ContentType="application/vnd.openxmlformats-officedocument.drawing+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drawings/drawing37.xml" ContentType="application/vnd.openxmlformats-officedocument.drawing+xml"/>
  <Override PartName="/xl/charts/chart38.xml" ContentType="application/vnd.openxmlformats-officedocument.drawingml.chart+xml"/>
  <Override PartName="/xl/drawings/drawing38.xml" ContentType="application/vnd.openxmlformats-officedocument.drawing+xml"/>
  <Override PartName="/xl/charts/chart39.xml" ContentType="application/vnd.openxmlformats-officedocument.drawingml.chart+xml"/>
  <Override PartName="/xl/drawings/drawing39.xml" ContentType="application/vnd.openxmlformats-officedocument.drawing+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drawings/drawing41.xml" ContentType="application/vnd.openxmlformats-officedocument.drawing+xml"/>
  <Override PartName="/xl/charts/chart42.xml" ContentType="application/vnd.openxmlformats-officedocument.drawingml.chart+xml"/>
  <Override PartName="/xl/drawings/drawing42.xml" ContentType="application/vnd.openxmlformats-officedocument.drawing+xml"/>
  <Override PartName="/xl/charts/chart43.xml" ContentType="application/vnd.openxmlformats-officedocument.drawingml.chart+xml"/>
  <Override PartName="/xl/drawings/drawing43.xml" ContentType="application/vnd.openxmlformats-officedocument.drawing+xml"/>
  <Override PartName="/xl/charts/chart4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IS\HFAS\Projects\0121-00 Monitoring Report\rep2017\Report\"/>
    </mc:Choice>
  </mc:AlternateContent>
  <bookViews>
    <workbookView xWindow="5970" yWindow="1215" windowWidth="15090" windowHeight="12510" tabRatio="882"/>
  </bookViews>
  <sheets>
    <sheet name="Introduction and Notes" sheetId="46" r:id="rId1"/>
    <sheet name="Index of Tables" sheetId="220" r:id="rId2"/>
    <sheet name="Index of Figures" sheetId="42" r:id="rId3"/>
    <sheet name="Figure 5.1" sheetId="44" r:id="rId4"/>
    <sheet name="Table 5.1" sheetId="221" r:id="rId5"/>
    <sheet name="Table 5.2" sheetId="222" r:id="rId6"/>
    <sheet name="Table 5.3" sheetId="223" r:id="rId7"/>
    <sheet name="Table 5.4a" sheetId="107" r:id="rId8"/>
    <sheet name="Table 5.4b" sheetId="108" r:id="rId9"/>
    <sheet name="Table 5.5a" sheetId="69" r:id="rId10"/>
    <sheet name="Table 5.5b" sheetId="70" r:id="rId11"/>
    <sheet name="Table 5.6a" sheetId="10" r:id="rId12"/>
    <sheet name="Table 5.6b" sheetId="11" r:id="rId13"/>
    <sheet name="Table 5.7a" sheetId="109" r:id="rId14"/>
    <sheet name="Table 5.7b" sheetId="110" r:id="rId15"/>
    <sheet name="Table 5.8a" sheetId="111" r:id="rId16"/>
    <sheet name="Table 5.8b" sheetId="112" r:id="rId17"/>
    <sheet name="Table 5.9a" sheetId="113" r:id="rId18"/>
    <sheet name="Table 5.9b" sheetId="114" r:id="rId19"/>
    <sheet name="Table 5.10a" sheetId="72" r:id="rId20"/>
    <sheet name="Table 5.10b" sheetId="73" r:id="rId21"/>
    <sheet name="Table 5.11 Bury Feb18 Wkday" sheetId="151" r:id="rId22"/>
    <sheet name="Table 5.12 Alt Jan18 Wkday" sheetId="166" r:id="rId23"/>
    <sheet name="Table 5.13 Eccles Jan18 Wkday" sheetId="154" r:id="rId24"/>
    <sheet name="Table 5.14 E.Dids Sep17 Wkday" sheetId="157" r:id="rId25"/>
    <sheet name="Table 5.15 Roch Jan18 Wkday" sheetId="158" r:id="rId26"/>
    <sheet name="Table 5.16 Ashton Nov17 Wkday" sheetId="224" r:id="rId27"/>
    <sheet name="Table 5.17 Airport Dec17 Wkday" sheetId="225" r:id="rId28"/>
    <sheet name="Table 5.18 CityZone Oct17 Wkdy" sheetId="164" r:id="rId29"/>
    <sheet name="Table 5.19a Alt trend pre 0730" sheetId="168" r:id="rId30"/>
    <sheet name="Table 5.19b Alt trend AM Peak" sheetId="17" r:id="rId31"/>
    <sheet name="Table 5.19c Alt trend 0930-1330" sheetId="18" r:id="rId32"/>
    <sheet name="Table 5.19d Alt 1330-1600" sheetId="169" r:id="rId33"/>
    <sheet name="Table 5.19e Alt trend PM Peak" sheetId="170" r:id="rId34"/>
    <sheet name="Table 5.20a Bur trend Pre 0730" sheetId="172" r:id="rId35"/>
    <sheet name="Table 5.20b Bur trend AM Peak" sheetId="132" r:id="rId36"/>
    <sheet name="Table 5.20c Bur trend 930-1330" sheetId="133" r:id="rId37"/>
    <sheet name="Table 5.20d Bur trend 1330-1600" sheetId="173" r:id="rId38"/>
    <sheet name="Table 5.20e Bur trend PM Peak" sheetId="174" r:id="rId39"/>
    <sheet name="Table 5.21a Ecc Board Pre 0730" sheetId="178" r:id="rId40"/>
    <sheet name="Table 5.21b Ecc Board AM Peak" sheetId="134" r:id="rId41"/>
    <sheet name="Table 5.21c Ecc Board 0930-1330" sheetId="136" r:id="rId42"/>
    <sheet name="Table 5.21d Ecc Board 1330-1600" sheetId="179" r:id="rId43"/>
    <sheet name="Table 5.21e Ecc Board PM Peak" sheetId="185" r:id="rId44"/>
    <sheet name="Table 5.21f Ecc Alight Pre 0730" sheetId="203" r:id="rId45"/>
    <sheet name="Table 5.21g Ecc Alight AM Peak" sheetId="204" r:id="rId46"/>
    <sheet name="Table 5.21h Ecc Alight 930-1330" sheetId="205" r:id="rId47"/>
    <sheet name="Table 5.21i EccAlight 1330-1600" sheetId="210" r:id="rId48"/>
    <sheet name="Table 5.21j Ecc Alight PM Peak" sheetId="207" r:id="rId49"/>
    <sheet name="Table 5.22a E. Dids Pre 0730" sheetId="181" r:id="rId50"/>
    <sheet name="Table 5.22b E Dids AM Peak" sheetId="138" r:id="rId51"/>
    <sheet name="Table 5.22c E.Dids 930-1330" sheetId="139" r:id="rId52"/>
    <sheet name="Table 5.22d E.Dids 1330-1559" sheetId="182" r:id="rId53"/>
    <sheet name="Table 5.22e E.Dids PM Peak" sheetId="184" r:id="rId54"/>
    <sheet name="Table 5.23a Roc Pre 0730" sheetId="186" r:id="rId55"/>
    <sheet name="Table 5.23b Roc AM Peak" sheetId="140" r:id="rId56"/>
    <sheet name="Table 5.23c Roc 0930-1330" sheetId="219" r:id="rId57"/>
    <sheet name="Table 5.23d Roc 1330-1600" sheetId="218" r:id="rId58"/>
    <sheet name="Table 5.23e Roc PM Peak" sheetId="187" r:id="rId59"/>
    <sheet name="Table 5.24a Ashton Pre 0730" sheetId="190" r:id="rId60"/>
    <sheet name="Table 5.24b Ashton AM Peak" sheetId="142" r:id="rId61"/>
    <sheet name="Table 5.24c Ashton 0930 - 1330" sheetId="143" r:id="rId62"/>
    <sheet name="Table 5.24d Ashton 1330 - 1600" sheetId="213" r:id="rId63"/>
    <sheet name="Table 5.24e Ashton PM Peak" sheetId="191" r:id="rId64"/>
    <sheet name="Table 5.25a Airport Pre 0730" sheetId="198" r:id="rId65"/>
    <sheet name="Table 5.25b Airport AM Peak" sheetId="147" r:id="rId66"/>
    <sheet name="Table 5.25c Airport 0930 - 1330" sheetId="199" r:id="rId67"/>
    <sheet name="Table 5.25d Airport 1330 - 1600" sheetId="200" r:id="rId68"/>
    <sheet name="Table 5.25e Airport PM Peak" sheetId="201" r:id="rId69"/>
  </sheets>
  <externalReferences>
    <externalReference r:id="rId70"/>
    <externalReference r:id="rId71"/>
    <externalReference r:id="rId72"/>
  </externalReferences>
  <definedNames>
    <definedName name="_xlnm._FilterDatabase" localSheetId="1" hidden="1">'Index of Tables'!$I$1</definedName>
    <definedName name="_Toc105466284" localSheetId="9">'Table 5.5a'!$A$1</definedName>
    <definedName name="_Toc105466285" localSheetId="10">'Table 5.5b'!$A$1</definedName>
    <definedName name="_Toc139259883" localSheetId="0">'Introduction and Notes'!$A$5</definedName>
    <definedName name="_Toc139259886" localSheetId="0">'Introduction and Notes'!$A$8</definedName>
    <definedName name="_Toc139260248" localSheetId="7">'Table 5.4a'!$A$1</definedName>
    <definedName name="_Toc139260248" localSheetId="8">'Table 5.4b'!$A$1</definedName>
    <definedName name="_Toc220822168" localSheetId="4">'Table 5.1'!#REF!</definedName>
    <definedName name="_Toc220822169" localSheetId="5">'Table 5.2'!$A$1</definedName>
    <definedName name="_Toc220822170" localSheetId="6">'Table 5.3'!$A$1</definedName>
    <definedName name="_Toc220822173" localSheetId="13">'Table 5.7a'!$A$1</definedName>
    <definedName name="_Toc220822174" localSheetId="14">'Table 5.7b'!$A$1</definedName>
    <definedName name="_Toc220822175" localSheetId="15">'Table 5.8a'!$A$1</definedName>
    <definedName name="_Toc220822176" localSheetId="16">'Table 5.8b'!$A$1</definedName>
    <definedName name="_Toc220822177" localSheetId="11">'Table 5.6a'!$A$1</definedName>
    <definedName name="_Toc220822178" localSheetId="12">'Table 5.6b'!$A$1</definedName>
    <definedName name="_Toc220822179" localSheetId="17">'Table 5.9a'!$A$1</definedName>
    <definedName name="_Toc220822180" localSheetId="18">'Table 5.9b'!$A$1</definedName>
    <definedName name="_Toc220822181" localSheetId="22">'Table 5.12 Alt Jan18 Wkday'!#REF!</definedName>
    <definedName name="_Toc220822182" localSheetId="21">'Table 5.11 Bury Feb18 Wkday'!$A$1</definedName>
    <definedName name="_Toc220822182" localSheetId="23">'Table 5.13 Eccles Jan18 Wkday'!$A$1</definedName>
    <definedName name="_Toc220822182" localSheetId="24">'Table 5.14 E.Dids Sep17 Wkday'!$A$1</definedName>
    <definedName name="_Toc220822182" localSheetId="25">'Table 5.15 Roch Jan18 Wkday'!$A$1</definedName>
    <definedName name="_Toc220822182" localSheetId="26">'Table 5.16 Ashton Nov17 Wkday'!#REF!</definedName>
    <definedName name="_Toc220822182" localSheetId="27">'Table 5.17 Airport Dec17 Wkday'!$A$1</definedName>
    <definedName name="_Toc220822182" localSheetId="28">'Table 5.18 CityZone Oct17 Wkdy'!#REF!</definedName>
    <definedName name="_Toc220822184" localSheetId="29">'Table 5.19a Alt trend pre 0730'!$A$1</definedName>
    <definedName name="_Toc220822184" localSheetId="30">'Table 5.19b Alt trend AM Peak'!$A$1</definedName>
    <definedName name="_Toc220822184" localSheetId="32">'Table 5.19d Alt 1330-1600'!$A$1</definedName>
    <definedName name="_Toc220822184" localSheetId="33">'Table 5.19e Alt trend PM Peak'!$A$1</definedName>
    <definedName name="_Toc220822185" localSheetId="31">'Table 5.19c Alt trend 0930-1330'!$A$1</definedName>
    <definedName name="_Toc220822186" localSheetId="34">'Table 5.20a Bur trend Pre 0730'!$A$1</definedName>
    <definedName name="_Toc220822186" localSheetId="35">'Table 5.20b Bur trend AM Peak'!$A$1</definedName>
    <definedName name="_Toc220822186" localSheetId="37">'Table 5.20d Bur trend 1330-1600'!$A$1</definedName>
    <definedName name="_Toc220822186" localSheetId="38">'Table 5.20e Bur trend PM Peak'!$A$1</definedName>
    <definedName name="_Toc220822186" localSheetId="39">'Table 5.21a Ecc Board Pre 0730'!$A$1</definedName>
    <definedName name="_Toc220822186" localSheetId="42">'Table 5.21d Ecc Board 1330-1600'!$A$1</definedName>
    <definedName name="_Toc220822186" localSheetId="43">'Table 5.21e Ecc Board PM Peak'!$A$1</definedName>
    <definedName name="_Toc220822186" localSheetId="44">'Table 5.21f Ecc Alight Pre 0730'!$A$1</definedName>
    <definedName name="_Toc220822186" localSheetId="47">'Table 5.21i EccAlight 1330-1600'!$A$1</definedName>
    <definedName name="_Toc220822186" localSheetId="48">'Table 5.21j Ecc Alight PM Peak'!$A$1</definedName>
    <definedName name="_Toc220822187" localSheetId="36">'Table 5.20c Bur trend 930-1330'!$A$1</definedName>
    <definedName name="_Toc220822188" localSheetId="40">'Table 5.21b Ecc Board AM Peak'!$A$1</definedName>
    <definedName name="_Toc220822188" localSheetId="45">'Table 5.21g Ecc Alight AM Peak'!$A$1</definedName>
    <definedName name="_Toc220822190" localSheetId="41">'Table 5.21c Ecc Board 0930-1330'!$A$1</definedName>
    <definedName name="_Toc220822190" localSheetId="46">'Table 5.21h Ecc Alight 930-1330'!$A$1</definedName>
    <definedName name="a">'[1]Lookup tables'!$A$3:$B$156</definedName>
    <definedName name="b">'[1]Lookup tables'!$C$3:$D$15</definedName>
    <definedName name="CORRIDOR_NAME">'[2]Lookup tables'!$C$3:$D$15</definedName>
    <definedName name="corridor_names">'[3]Lookup tables'!$C$3:$D$19</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Period" localSheetId="1">#REF!</definedName>
    <definedName name="Period" localSheetId="4">#REF!</definedName>
    <definedName name="Period" localSheetId="21">#REF!</definedName>
    <definedName name="Period" localSheetId="22">#REF!</definedName>
    <definedName name="Period" localSheetId="23">#REF!</definedName>
    <definedName name="Period" localSheetId="24">#REF!</definedName>
    <definedName name="Period" localSheetId="25">#REF!</definedName>
    <definedName name="Period" localSheetId="26">#REF!</definedName>
    <definedName name="Period" localSheetId="27">#REF!</definedName>
    <definedName name="Period" localSheetId="28">#REF!</definedName>
    <definedName name="Period" localSheetId="29">#REF!</definedName>
    <definedName name="Period" localSheetId="32">#REF!</definedName>
    <definedName name="Period" localSheetId="33">#REF!</definedName>
    <definedName name="Period" localSheetId="5">#REF!</definedName>
    <definedName name="Period" localSheetId="34">#REF!</definedName>
    <definedName name="Period" localSheetId="37">#REF!</definedName>
    <definedName name="Period" localSheetId="38">#REF!</definedName>
    <definedName name="Period" localSheetId="39">#REF!</definedName>
    <definedName name="Period" localSheetId="42">#REF!</definedName>
    <definedName name="Period" localSheetId="43">#REF!</definedName>
    <definedName name="Period" localSheetId="44">#REF!</definedName>
    <definedName name="Period" localSheetId="47">#REF!</definedName>
    <definedName name="Period" localSheetId="48">#REF!</definedName>
    <definedName name="Period" localSheetId="49">#REF!</definedName>
    <definedName name="Period" localSheetId="52">#REF!</definedName>
    <definedName name="Period" localSheetId="53">#REF!</definedName>
    <definedName name="Period" localSheetId="54">#REF!</definedName>
    <definedName name="Period" localSheetId="56">#REF!</definedName>
    <definedName name="Period" localSheetId="57">#REF!</definedName>
    <definedName name="Period" localSheetId="58">#REF!</definedName>
    <definedName name="Period" localSheetId="59">#REF!</definedName>
    <definedName name="Period" localSheetId="61">#REF!</definedName>
    <definedName name="Period" localSheetId="62">#REF!</definedName>
    <definedName name="Period" localSheetId="63">#REF!</definedName>
    <definedName name="Period" localSheetId="64">#REF!</definedName>
    <definedName name="Period" localSheetId="66">#REF!</definedName>
    <definedName name="Period" localSheetId="67">#REF!</definedName>
    <definedName name="Period" localSheetId="68">#REF!</definedName>
    <definedName name="Period" localSheetId="6">#REF!</definedName>
    <definedName name="Period">#REF!</definedName>
    <definedName name="_xlnm.Print_Area" localSheetId="3">'Figure 5.1'!$B$1:$W$52</definedName>
    <definedName name="_xlnm.Print_Area" localSheetId="2">'Index of Figures'!$A$1:$A$53</definedName>
    <definedName name="_xlnm.Print_Area" localSheetId="1">'Index of Tables'!$A$1:$A$66</definedName>
    <definedName name="_xlnm.Print_Area" localSheetId="0">'Introduction and Notes'!$A$1:$G$42</definedName>
    <definedName name="_xlnm.Print_Area" localSheetId="4">'Table 5.1'!$A$1:$T$78</definedName>
    <definedName name="_xlnm.Print_Area" localSheetId="19">'Table 5.10a'!$A$1:$U$39</definedName>
    <definedName name="_xlnm.Print_Area" localSheetId="20">'Table 5.10b'!$A$1:$U$39</definedName>
    <definedName name="_xlnm.Print_Area" localSheetId="21">'Table 5.11 Bury Feb18 Wkday'!$A$1:$Q$54</definedName>
    <definedName name="_xlnm.Print_Area" localSheetId="22">'Table 5.12 Alt Jan18 Wkday'!$A$1:$Q$48</definedName>
    <definedName name="_xlnm.Print_Area" localSheetId="23">'Table 5.13 Eccles Jan18 Wkday'!$A$1:$S$54</definedName>
    <definedName name="_xlnm.Print_Area" localSheetId="24">'Table 5.14 E.Dids Sep17 Wkday'!$A$1:$P$50</definedName>
    <definedName name="_xlnm.Print_Area" localSheetId="25">'Table 5.15 Roch Jan18 Wkday'!$A$1:$AF$74</definedName>
    <definedName name="_xlnm.Print_Area" localSheetId="26">'Table 5.16 Ashton Nov17 Wkday'!$A$1:$X$63</definedName>
    <definedName name="_xlnm.Print_Area" localSheetId="27">'Table 5.17 Airport Dec17 Wkday'!$A$1:$P$61</definedName>
    <definedName name="_xlnm.Print_Area" localSheetId="28">'Table 5.18 CityZone Oct17 Wkdy'!$A$1:$P$46</definedName>
    <definedName name="_xlnm.Print_Area" localSheetId="29">'Table 5.19a Alt trend pre 0730'!$A$1:$V$47</definedName>
    <definedName name="_xlnm.Print_Area" localSheetId="30">'Table 5.19b Alt trend AM Peak'!$A$1:$W$49</definedName>
    <definedName name="_xlnm.Print_Area" localSheetId="31">'Table 5.19c Alt trend 0930-1330'!$A$1:$W$49</definedName>
    <definedName name="_xlnm.Print_Area" localSheetId="32">'Table 5.19d Alt 1330-1600'!$A$1:$V$47</definedName>
    <definedName name="_xlnm.Print_Area" localSheetId="33">'Table 5.19e Alt trend PM Peak'!$A$1:$W$48</definedName>
    <definedName name="_xlnm.Print_Area" localSheetId="5">'Table 5.2'!$A$1:$AA$61</definedName>
    <definedName name="_xlnm.Print_Area" localSheetId="34">'Table 5.20a Bur trend Pre 0730'!$A$1:$Z$52</definedName>
    <definedName name="_xlnm.Print_Area" localSheetId="35">'Table 5.20b Bur trend AM Peak'!$A$1:$AA$52</definedName>
    <definedName name="_xlnm.Print_Area" localSheetId="36">'Table 5.20c Bur trend 930-1330'!$A$1:$AA$51</definedName>
    <definedName name="_xlnm.Print_Area" localSheetId="37">'Table 5.20d Bur trend 1330-1600'!$A$1:$Z$53</definedName>
    <definedName name="_xlnm.Print_Area" localSheetId="38">'Table 5.20e Bur trend PM Peak'!$A$1:$Z$52</definedName>
    <definedName name="_xlnm.Print_Area" localSheetId="39">'Table 5.21a Ecc Board Pre 0730'!$A$1:$Y$50</definedName>
    <definedName name="_xlnm.Print_Area" localSheetId="40">'Table 5.21b Ecc Board AM Peak'!$A$1:$Z$51</definedName>
    <definedName name="_xlnm.Print_Area" localSheetId="41">'Table 5.21c Ecc Board 0930-1330'!$A$1:$Z$51</definedName>
    <definedName name="_xlnm.Print_Area" localSheetId="42">'Table 5.21d Ecc Board 1330-1600'!$A$1:$AA$54</definedName>
    <definedName name="_xlnm.Print_Area" localSheetId="43">'Table 5.21e Ecc Board PM Peak'!$A$1:$AA$54</definedName>
    <definedName name="_xlnm.Print_Area" localSheetId="44">'Table 5.21f Ecc Alight Pre 0730'!$A$1:$Z$52</definedName>
    <definedName name="_xlnm.Print_Area" localSheetId="45">'Table 5.21g Ecc Alight AM Peak'!$A$1:$Z$51</definedName>
    <definedName name="_xlnm.Print_Area" localSheetId="46">'Table 5.21h Ecc Alight 930-1330'!$A$1:$Z$51</definedName>
    <definedName name="_xlnm.Print_Area" localSheetId="47">'Table 5.21i EccAlight 1330-1600'!$A$1:$Y$52</definedName>
    <definedName name="_xlnm.Print_Area" localSheetId="48">'Table 5.21j Ecc Alight PM Peak'!$A$1:$Z$52</definedName>
    <definedName name="_xlnm.Print_Area" localSheetId="49">'Table 5.22a E. Dids Pre 0730'!$A$1:$I$35</definedName>
    <definedName name="_xlnm.Print_Area" localSheetId="50">'Table 5.22b E Dids AM Peak'!$A$1:$H$35</definedName>
    <definedName name="_xlnm.Print_Area" localSheetId="51">'Table 5.22c E.Dids 930-1330'!$A$1:$H$36</definedName>
    <definedName name="_xlnm.Print_Area" localSheetId="52">'Table 5.22d E.Dids 1330-1559'!$A$1:$H$34</definedName>
    <definedName name="_xlnm.Print_Area" localSheetId="53">'Table 5.22e E.Dids PM Peak'!$A$1:$H$35</definedName>
    <definedName name="_xlnm.Print_Area" localSheetId="54">'Table 5.23a Roc Pre 0730'!$A$1:$S$44</definedName>
    <definedName name="_xlnm.Print_Area" localSheetId="55">'Table 5.23b Roc AM Peak'!$A$1:$U$50</definedName>
    <definedName name="_xlnm.Print_Area" localSheetId="56">'Table 5.23c Roc 0930-1330'!$A$1:$U$47</definedName>
    <definedName name="_xlnm.Print_Area" localSheetId="57">'Table 5.23d Roc 1330-1600'!$A$1:$S$40</definedName>
    <definedName name="_xlnm.Print_Area" localSheetId="58">'Table 5.23e Roc PM Peak'!$A$1:$S$44</definedName>
    <definedName name="_xlnm.Print_Area" localSheetId="59">'Table 5.24a Ashton Pre 0730'!$A$1:$S$43</definedName>
    <definedName name="_xlnm.Print_Area" localSheetId="60">'Table 5.24b Ashton AM Peak'!$A$1:$U$40</definedName>
    <definedName name="_xlnm.Print_Area" localSheetId="61">'Table 5.24c Ashton 0930 - 1330'!$A$1:$U$40</definedName>
    <definedName name="_xlnm.Print_Area" localSheetId="62">'Table 5.24d Ashton 1330 - 1600'!$A$1:$S$37</definedName>
    <definedName name="_xlnm.Print_Area" localSheetId="63">'Table 5.24e Ashton PM Peak'!$A$1:$T$43</definedName>
    <definedName name="_xlnm.Print_Area" localSheetId="64">'Table 5.25a Airport Pre 0730'!$A$1:$Q$41</definedName>
    <definedName name="_xlnm.Print_Area" localSheetId="65">'Table 5.25b Airport AM Peak'!$A$1:$Q$41</definedName>
    <definedName name="_xlnm.Print_Area" localSheetId="66">'Table 5.25c Airport 0930 - 1330'!$A$1:$Q$39</definedName>
    <definedName name="_xlnm.Print_Area" localSheetId="67">'Table 5.25d Airport 1330 - 1600'!$A$1:$P$38</definedName>
    <definedName name="_xlnm.Print_Area" localSheetId="68">'Table 5.25e Airport PM Peak'!$A$1:$P$38</definedName>
    <definedName name="_xlnm.Print_Area" localSheetId="6">'Table 5.3'!$A$1:$AC$56</definedName>
    <definedName name="_xlnm.Print_Area" localSheetId="7">'Table 5.4a'!$A$1:$U$44</definedName>
    <definedName name="_xlnm.Print_Area" localSheetId="8">'Table 5.4b'!$A$1:$U$42</definedName>
    <definedName name="_xlnm.Print_Area" localSheetId="9">'Table 5.5a'!$A$1:$AB$52</definedName>
    <definedName name="_xlnm.Print_Area" localSheetId="10">'Table 5.5b'!$A$1:$AB$52</definedName>
    <definedName name="_xlnm.Print_Area" localSheetId="11">'Table 5.6a'!$A$1:$U$38</definedName>
    <definedName name="_xlnm.Print_Area" localSheetId="12">'Table 5.6b'!$A$1:$U$37</definedName>
    <definedName name="_xlnm.Print_Area" localSheetId="13">'Table 5.7a'!$A$1:$U$39</definedName>
    <definedName name="_xlnm.Print_Area" localSheetId="14">'Table 5.7b'!$A$1:$V$41</definedName>
    <definedName name="_xlnm.Print_Area" localSheetId="15">'Table 5.8a'!$A$1:$U$39</definedName>
    <definedName name="_xlnm.Print_Area" localSheetId="16">'Table 5.8b'!$A$1:$U$39</definedName>
    <definedName name="_xlnm.Print_Area" localSheetId="17">'Table 5.9a'!$A$1:$U$40</definedName>
    <definedName name="_xlnm.Print_Area" localSheetId="18">'Table 5.9b'!$A$1:$U$40</definedName>
    <definedName name="station_names">'[3]Lookup tables'!$A$3:$B$242</definedName>
    <definedName name="weather_names">'[3]Lookup tables'!$P$13:$Q$19</definedName>
  </definedNames>
  <calcPr calcId="152511"/>
</workbook>
</file>

<file path=xl/calcChain.xml><?xml version="1.0" encoding="utf-8"?>
<calcChain xmlns="http://schemas.openxmlformats.org/spreadsheetml/2006/main">
  <c r="V11" i="132" l="1"/>
  <c r="E57" i="225" l="1"/>
  <c r="D57" i="225"/>
  <c r="C57" i="225"/>
  <c r="B57" i="225"/>
  <c r="G56" i="225"/>
  <c r="F56" i="225"/>
  <c r="G55" i="225"/>
  <c r="F55" i="225"/>
  <c r="G54" i="225"/>
  <c r="F54" i="225"/>
  <c r="G53" i="225"/>
  <c r="F53" i="225"/>
  <c r="H53" i="225" s="1"/>
  <c r="G52" i="225"/>
  <c r="F52" i="225"/>
  <c r="G51" i="225"/>
  <c r="F51" i="225"/>
  <c r="G50" i="225"/>
  <c r="F50" i="225"/>
  <c r="G49" i="225"/>
  <c r="F49" i="225"/>
  <c r="G48" i="225"/>
  <c r="F48" i="225"/>
  <c r="G47" i="225"/>
  <c r="H47" i="225" s="1"/>
  <c r="F47" i="225"/>
  <c r="G46" i="225"/>
  <c r="F46" i="225"/>
  <c r="G45" i="225"/>
  <c r="F45" i="225"/>
  <c r="H45" i="225" s="1"/>
  <c r="G44" i="225"/>
  <c r="F44" i="225"/>
  <c r="G43" i="225"/>
  <c r="H43" i="225" s="1"/>
  <c r="F43" i="225"/>
  <c r="G42" i="225"/>
  <c r="F42" i="225"/>
  <c r="M38" i="225"/>
  <c r="L38" i="225"/>
  <c r="K38" i="225"/>
  <c r="J38" i="225"/>
  <c r="E38" i="225"/>
  <c r="D38" i="225"/>
  <c r="C38" i="225"/>
  <c r="B38" i="225"/>
  <c r="O37" i="225"/>
  <c r="N37" i="225"/>
  <c r="G37" i="225"/>
  <c r="F37" i="225"/>
  <c r="O36" i="225"/>
  <c r="N36" i="225"/>
  <c r="G36" i="225"/>
  <c r="F36" i="225"/>
  <c r="O35" i="225"/>
  <c r="N35" i="225"/>
  <c r="G35" i="225"/>
  <c r="F35" i="225"/>
  <c r="O34" i="225"/>
  <c r="N34" i="225"/>
  <c r="G34" i="225"/>
  <c r="F34" i="225"/>
  <c r="O33" i="225"/>
  <c r="N33" i="225"/>
  <c r="G33" i="225"/>
  <c r="F33" i="225"/>
  <c r="O32" i="225"/>
  <c r="N32" i="225"/>
  <c r="G32" i="225"/>
  <c r="F32" i="225"/>
  <c r="P31" i="225"/>
  <c r="O31" i="225"/>
  <c r="N31" i="225"/>
  <c r="G31" i="225"/>
  <c r="F31" i="225"/>
  <c r="O30" i="225"/>
  <c r="N30" i="225"/>
  <c r="G30" i="225"/>
  <c r="H30" i="225" s="1"/>
  <c r="F30" i="225"/>
  <c r="O29" i="225"/>
  <c r="N29" i="225"/>
  <c r="G29" i="225"/>
  <c r="F29" i="225"/>
  <c r="O28" i="225"/>
  <c r="N28" i="225"/>
  <c r="G28" i="225"/>
  <c r="F28" i="225"/>
  <c r="O27" i="225"/>
  <c r="N27" i="225"/>
  <c r="G27" i="225"/>
  <c r="F27" i="225"/>
  <c r="O26" i="225"/>
  <c r="N26" i="225"/>
  <c r="H26" i="225"/>
  <c r="G26" i="225"/>
  <c r="F26" i="225"/>
  <c r="O25" i="225"/>
  <c r="N25" i="225"/>
  <c r="G25" i="225"/>
  <c r="F25" i="225"/>
  <c r="O24" i="225"/>
  <c r="N24" i="225"/>
  <c r="G24" i="225"/>
  <c r="F24" i="225"/>
  <c r="O23" i="225"/>
  <c r="O38" i="225" s="1"/>
  <c r="N23" i="225"/>
  <c r="G23" i="225"/>
  <c r="F23" i="225"/>
  <c r="M19" i="225"/>
  <c r="L19" i="225"/>
  <c r="K19" i="225"/>
  <c r="J19" i="225"/>
  <c r="E19" i="225"/>
  <c r="D19" i="225"/>
  <c r="C19" i="225"/>
  <c r="B19" i="225"/>
  <c r="O18" i="225"/>
  <c r="N18" i="225"/>
  <c r="G18" i="225"/>
  <c r="F18" i="225"/>
  <c r="O17" i="225"/>
  <c r="N17" i="225"/>
  <c r="G17" i="225"/>
  <c r="F17" i="225"/>
  <c r="O16" i="225"/>
  <c r="N16" i="225"/>
  <c r="G16" i="225"/>
  <c r="F16" i="225"/>
  <c r="O15" i="225"/>
  <c r="N15" i="225"/>
  <c r="G15" i="225"/>
  <c r="F15" i="225"/>
  <c r="O14" i="225"/>
  <c r="N14" i="225"/>
  <c r="G14" i="225"/>
  <c r="F14" i="225"/>
  <c r="O13" i="225"/>
  <c r="N13" i="225"/>
  <c r="G13" i="225"/>
  <c r="F13" i="225"/>
  <c r="O12" i="225"/>
  <c r="N12" i="225"/>
  <c r="G12" i="225"/>
  <c r="F12" i="225"/>
  <c r="O11" i="225"/>
  <c r="N11" i="225"/>
  <c r="G11" i="225"/>
  <c r="F11" i="225"/>
  <c r="O10" i="225"/>
  <c r="N10" i="225"/>
  <c r="G10" i="225"/>
  <c r="F10" i="225"/>
  <c r="O9" i="225"/>
  <c r="N9" i="225"/>
  <c r="G9" i="225"/>
  <c r="F9" i="225"/>
  <c r="O8" i="225"/>
  <c r="N8" i="225"/>
  <c r="G8" i="225"/>
  <c r="F8" i="225"/>
  <c r="O7" i="225"/>
  <c r="N7" i="225"/>
  <c r="G7" i="225"/>
  <c r="F7" i="225"/>
  <c r="O6" i="225"/>
  <c r="N6" i="225"/>
  <c r="G6" i="225"/>
  <c r="F6" i="225"/>
  <c r="O5" i="225"/>
  <c r="N5" i="225"/>
  <c r="G5" i="225"/>
  <c r="F5" i="225"/>
  <c r="O4" i="225"/>
  <c r="N4" i="225"/>
  <c r="G4" i="225"/>
  <c r="G19" i="225" s="1"/>
  <c r="F4" i="225"/>
  <c r="F19" i="225" s="1"/>
  <c r="P34" i="225" l="1"/>
  <c r="P35" i="225"/>
  <c r="P36" i="225"/>
  <c r="P24" i="225"/>
  <c r="P4" i="225"/>
  <c r="P5" i="225"/>
  <c r="P6" i="225"/>
  <c r="P15" i="225"/>
  <c r="P17" i="225"/>
  <c r="H55" i="225"/>
  <c r="H44" i="225"/>
  <c r="G57" i="225"/>
  <c r="H48" i="225"/>
  <c r="H52" i="225"/>
  <c r="H54" i="225"/>
  <c r="H32" i="225"/>
  <c r="H33" i="225"/>
  <c r="H35" i="225"/>
  <c r="H5" i="225"/>
  <c r="H6" i="225"/>
  <c r="H8" i="225"/>
  <c r="H9" i="225"/>
  <c r="H10" i="225"/>
  <c r="H11" i="225"/>
  <c r="H15" i="225"/>
  <c r="P33" i="225"/>
  <c r="P37" i="225"/>
  <c r="P16" i="225"/>
  <c r="H51" i="225"/>
  <c r="H34" i="225"/>
  <c r="H7" i="225"/>
  <c r="P30" i="225"/>
  <c r="P32" i="225"/>
  <c r="P25" i="225"/>
  <c r="P23" i="225"/>
  <c r="P26" i="225"/>
  <c r="P38" i="225" s="1"/>
  <c r="P27" i="225"/>
  <c r="P28" i="225"/>
  <c r="P29" i="225"/>
  <c r="P18" i="225"/>
  <c r="O19" i="225"/>
  <c r="P7" i="225"/>
  <c r="P8" i="225"/>
  <c r="P9" i="225"/>
  <c r="P10" i="225"/>
  <c r="P11" i="225"/>
  <c r="P12" i="225"/>
  <c r="P13" i="225"/>
  <c r="P14" i="225"/>
  <c r="H46" i="225"/>
  <c r="H50" i="225"/>
  <c r="H49" i="225"/>
  <c r="H56" i="225"/>
  <c r="G38" i="225"/>
  <c r="H24" i="225"/>
  <c r="H25" i="225"/>
  <c r="H27" i="225"/>
  <c r="H28" i="225"/>
  <c r="H29" i="225"/>
  <c r="H36" i="225"/>
  <c r="H37" i="225"/>
  <c r="H31" i="225"/>
  <c r="H17" i="225"/>
  <c r="H18" i="225"/>
  <c r="H12" i="225"/>
  <c r="H13" i="225"/>
  <c r="H14" i="225"/>
  <c r="H16" i="225"/>
  <c r="F57" i="225"/>
  <c r="F38" i="225"/>
  <c r="H4" i="225"/>
  <c r="H23" i="225"/>
  <c r="H42" i="225"/>
  <c r="N19" i="225"/>
  <c r="N38" i="225"/>
  <c r="P19" i="225" l="1"/>
  <c r="H57" i="225"/>
  <c r="H38" i="225"/>
  <c r="H19" i="225"/>
  <c r="U16" i="17"/>
  <c r="U17" i="17" s="1"/>
  <c r="U10" i="17"/>
  <c r="U11" i="17" s="1"/>
  <c r="M25" i="164"/>
  <c r="L25" i="164"/>
  <c r="K25" i="164"/>
  <c r="J25" i="164"/>
  <c r="M13" i="164"/>
  <c r="L13" i="164"/>
  <c r="K13" i="164"/>
  <c r="J13" i="164"/>
  <c r="E37" i="164"/>
  <c r="D37" i="164"/>
  <c r="C37" i="164"/>
  <c r="B37" i="164"/>
  <c r="E25" i="164"/>
  <c r="D25" i="164"/>
  <c r="C25" i="164"/>
  <c r="B25" i="164"/>
  <c r="C13" i="164"/>
  <c r="D13" i="164"/>
  <c r="E13" i="164"/>
  <c r="B13" i="164"/>
  <c r="U18" i="17" l="1"/>
  <c r="U19" i="17" s="1"/>
  <c r="H37" i="157" l="1"/>
  <c r="G37" i="157"/>
  <c r="F37" i="157"/>
  <c r="E37" i="157"/>
  <c r="D37" i="157"/>
  <c r="C37" i="157"/>
  <c r="B37" i="157"/>
  <c r="P25" i="157"/>
  <c r="O25" i="157"/>
  <c r="N25" i="157"/>
  <c r="M25" i="157"/>
  <c r="L25" i="157"/>
  <c r="K25" i="157"/>
  <c r="J25" i="157"/>
  <c r="H25" i="157"/>
  <c r="G25" i="157"/>
  <c r="F25" i="157"/>
  <c r="E25" i="157"/>
  <c r="D25" i="157"/>
  <c r="C25" i="157"/>
  <c r="B25" i="157"/>
  <c r="P13" i="157"/>
  <c r="O13" i="157"/>
  <c r="N13" i="157"/>
  <c r="M13" i="157"/>
  <c r="L13" i="157"/>
  <c r="K13" i="157"/>
  <c r="J13" i="157"/>
  <c r="C13" i="157"/>
  <c r="D13" i="157"/>
  <c r="E13" i="157"/>
  <c r="F13" i="157"/>
  <c r="G13" i="157"/>
  <c r="H13" i="157"/>
  <c r="B13" i="157"/>
  <c r="E49" i="224" l="1"/>
  <c r="D49" i="224"/>
  <c r="C49" i="224"/>
  <c r="B49" i="224"/>
  <c r="H48" i="224"/>
  <c r="G48" i="224"/>
  <c r="F48" i="224"/>
  <c r="G47" i="224"/>
  <c r="H47" i="224" s="1"/>
  <c r="F47" i="224"/>
  <c r="G46" i="224"/>
  <c r="F46" i="224"/>
  <c r="H46" i="224" s="1"/>
  <c r="G45" i="224"/>
  <c r="F45" i="224"/>
  <c r="H45" i="224" s="1"/>
  <c r="H44" i="224"/>
  <c r="G44" i="224"/>
  <c r="F44" i="224"/>
  <c r="G43" i="224"/>
  <c r="H43" i="224" s="1"/>
  <c r="F43" i="224"/>
  <c r="G42" i="224"/>
  <c r="F42" i="224"/>
  <c r="H42" i="224" s="1"/>
  <c r="G41" i="224"/>
  <c r="F41" i="224"/>
  <c r="H41" i="224" s="1"/>
  <c r="H40" i="224"/>
  <c r="G40" i="224"/>
  <c r="F40" i="224"/>
  <c r="G39" i="224"/>
  <c r="H39" i="224" s="1"/>
  <c r="F39" i="224"/>
  <c r="G38" i="224"/>
  <c r="F38" i="224"/>
  <c r="H38" i="224" s="1"/>
  <c r="G37" i="224"/>
  <c r="G49" i="224" s="1"/>
  <c r="F37" i="224"/>
  <c r="H37" i="224" s="1"/>
  <c r="M33" i="224"/>
  <c r="L33" i="224"/>
  <c r="K33" i="224"/>
  <c r="J33" i="224"/>
  <c r="E33" i="224"/>
  <c r="D33" i="224"/>
  <c r="C33" i="224"/>
  <c r="B33" i="224"/>
  <c r="O32" i="224"/>
  <c r="N32" i="224"/>
  <c r="P32" i="224" s="1"/>
  <c r="G32" i="224"/>
  <c r="F32" i="224"/>
  <c r="H32" i="224" s="1"/>
  <c r="P31" i="224"/>
  <c r="O31" i="224"/>
  <c r="N31" i="224"/>
  <c r="G31" i="224"/>
  <c r="H31" i="224" s="1"/>
  <c r="F31" i="224"/>
  <c r="O30" i="224"/>
  <c r="N30" i="224"/>
  <c r="P30" i="224" s="1"/>
  <c r="G30" i="224"/>
  <c r="F30" i="224"/>
  <c r="H30" i="224" s="1"/>
  <c r="P29" i="224"/>
  <c r="O29" i="224"/>
  <c r="N29" i="224"/>
  <c r="G29" i="224"/>
  <c r="H29" i="224" s="1"/>
  <c r="F29" i="224"/>
  <c r="O28" i="224"/>
  <c r="N28" i="224"/>
  <c r="P28" i="224" s="1"/>
  <c r="G28" i="224"/>
  <c r="F28" i="224"/>
  <c r="H28" i="224" s="1"/>
  <c r="P27" i="224"/>
  <c r="O27" i="224"/>
  <c r="N27" i="224"/>
  <c r="G27" i="224"/>
  <c r="H27" i="224" s="1"/>
  <c r="F27" i="224"/>
  <c r="O26" i="224"/>
  <c r="N26" i="224"/>
  <c r="P26" i="224" s="1"/>
  <c r="G26" i="224"/>
  <c r="F26" i="224"/>
  <c r="H26" i="224" s="1"/>
  <c r="P25" i="224"/>
  <c r="O25" i="224"/>
  <c r="N25" i="224"/>
  <c r="G25" i="224"/>
  <c r="H25" i="224" s="1"/>
  <c r="F25" i="224"/>
  <c r="O24" i="224"/>
  <c r="N24" i="224"/>
  <c r="P24" i="224" s="1"/>
  <c r="G24" i="224"/>
  <c r="F24" i="224"/>
  <c r="H24" i="224" s="1"/>
  <c r="P23" i="224"/>
  <c r="O23" i="224"/>
  <c r="N23" i="224"/>
  <c r="G23" i="224"/>
  <c r="H23" i="224" s="1"/>
  <c r="F23" i="224"/>
  <c r="O22" i="224"/>
  <c r="N22" i="224"/>
  <c r="P22" i="224" s="1"/>
  <c r="G22" i="224"/>
  <c r="F22" i="224"/>
  <c r="H22" i="224" s="1"/>
  <c r="P21" i="224"/>
  <c r="O21" i="224"/>
  <c r="O33" i="224" s="1"/>
  <c r="N21" i="224"/>
  <c r="N33" i="224" s="1"/>
  <c r="G21" i="224"/>
  <c r="H21" i="224" s="1"/>
  <c r="H33" i="224" s="1"/>
  <c r="F21" i="224"/>
  <c r="F33" i="224" s="1"/>
  <c r="M17" i="224"/>
  <c r="L17" i="224"/>
  <c r="K17" i="224"/>
  <c r="J17" i="224"/>
  <c r="E17" i="224"/>
  <c r="D17" i="224"/>
  <c r="C17" i="224"/>
  <c r="B17" i="224"/>
  <c r="P16" i="224"/>
  <c r="O16" i="224"/>
  <c r="N16" i="224"/>
  <c r="G16" i="224"/>
  <c r="H16" i="224" s="1"/>
  <c r="F16" i="224"/>
  <c r="O15" i="224"/>
  <c r="N15" i="224"/>
  <c r="P15" i="224" s="1"/>
  <c r="G15" i="224"/>
  <c r="F15" i="224"/>
  <c r="H15" i="224" s="1"/>
  <c r="P14" i="224"/>
  <c r="O14" i="224"/>
  <c r="N14" i="224"/>
  <c r="G14" i="224"/>
  <c r="H14" i="224" s="1"/>
  <c r="F14" i="224"/>
  <c r="O13" i="224"/>
  <c r="N13" i="224"/>
  <c r="P13" i="224" s="1"/>
  <c r="G13" i="224"/>
  <c r="F13" i="224"/>
  <c r="H13" i="224" s="1"/>
  <c r="P12" i="224"/>
  <c r="O12" i="224"/>
  <c r="N12" i="224"/>
  <c r="G12" i="224"/>
  <c r="H12" i="224" s="1"/>
  <c r="F12" i="224"/>
  <c r="O11" i="224"/>
  <c r="N11" i="224"/>
  <c r="P11" i="224" s="1"/>
  <c r="G11" i="224"/>
  <c r="F11" i="224"/>
  <c r="H11" i="224" s="1"/>
  <c r="P10" i="224"/>
  <c r="O10" i="224"/>
  <c r="N10" i="224"/>
  <c r="G10" i="224"/>
  <c r="H10" i="224" s="1"/>
  <c r="F10" i="224"/>
  <c r="O9" i="224"/>
  <c r="N9" i="224"/>
  <c r="P9" i="224" s="1"/>
  <c r="G9" i="224"/>
  <c r="F9" i="224"/>
  <c r="H9" i="224" s="1"/>
  <c r="P8" i="224"/>
  <c r="O8" i="224"/>
  <c r="N8" i="224"/>
  <c r="G8" i="224"/>
  <c r="H8" i="224" s="1"/>
  <c r="F8" i="224"/>
  <c r="O7" i="224"/>
  <c r="N7" i="224"/>
  <c r="P7" i="224" s="1"/>
  <c r="G7" i="224"/>
  <c r="F7" i="224"/>
  <c r="H7" i="224" s="1"/>
  <c r="P6" i="224"/>
  <c r="O6" i="224"/>
  <c r="N6" i="224"/>
  <c r="G6" i="224"/>
  <c r="H6" i="224" s="1"/>
  <c r="F6" i="224"/>
  <c r="O5" i="224"/>
  <c r="O17" i="224" s="1"/>
  <c r="N5" i="224"/>
  <c r="P5" i="224" s="1"/>
  <c r="G5" i="224"/>
  <c r="G17" i="224" s="1"/>
  <c r="F5" i="224"/>
  <c r="H5" i="224" s="1"/>
  <c r="H17" i="224" l="1"/>
  <c r="H49" i="224"/>
  <c r="P17" i="224"/>
  <c r="P33" i="224"/>
  <c r="N17" i="224"/>
  <c r="G33" i="224"/>
  <c r="F17" i="224"/>
  <c r="F49" i="224"/>
  <c r="U14" i="223"/>
  <c r="U15" i="223" s="1"/>
  <c r="U6" i="223"/>
  <c r="U7" i="223" s="1"/>
  <c r="U15" i="222"/>
  <c r="U14" i="222"/>
  <c r="U6" i="222"/>
  <c r="K70" i="221"/>
  <c r="F70" i="221"/>
  <c r="K69" i="221"/>
  <c r="F69" i="221"/>
  <c r="K68" i="221"/>
  <c r="F68" i="221"/>
  <c r="K67" i="221"/>
  <c r="F67" i="221"/>
  <c r="K66" i="221"/>
  <c r="F66" i="221"/>
  <c r="K65" i="221"/>
  <c r="F65" i="221"/>
  <c r="K64" i="221"/>
  <c r="F64" i="221"/>
  <c r="K63" i="221"/>
  <c r="F63" i="221"/>
  <c r="K62" i="221"/>
  <c r="F62" i="221"/>
  <c r="K61" i="221"/>
  <c r="F61" i="221"/>
  <c r="K60" i="221"/>
  <c r="F60" i="221"/>
  <c r="K59" i="221"/>
  <c r="F59" i="221"/>
  <c r="K58" i="221"/>
  <c r="F58" i="221"/>
  <c r="K57" i="221"/>
  <c r="F57" i="221"/>
  <c r="K56" i="221"/>
  <c r="F56" i="221"/>
  <c r="K55" i="221"/>
  <c r="F55" i="221"/>
  <c r="K54" i="221"/>
  <c r="F54" i="221"/>
  <c r="K53" i="221"/>
  <c r="F53" i="221"/>
  <c r="K52" i="221"/>
  <c r="F52" i="221"/>
  <c r="K51" i="221"/>
  <c r="F51" i="221"/>
  <c r="K50" i="221"/>
  <c r="F50" i="221"/>
  <c r="K49" i="221"/>
  <c r="F49" i="221"/>
  <c r="K48" i="221"/>
  <c r="F48" i="221"/>
  <c r="K47" i="221"/>
  <c r="F47" i="221"/>
  <c r="K46" i="221"/>
  <c r="F46" i="221"/>
  <c r="K45" i="221"/>
  <c r="F45" i="221"/>
  <c r="K44" i="221"/>
  <c r="F44" i="221"/>
  <c r="K43" i="221"/>
  <c r="F43" i="221"/>
  <c r="K42" i="221"/>
  <c r="F42" i="221"/>
  <c r="K41" i="221"/>
  <c r="F41" i="221"/>
  <c r="K40" i="221"/>
  <c r="F40" i="221"/>
  <c r="K39" i="221"/>
  <c r="F39" i="221"/>
  <c r="K38" i="221"/>
  <c r="F38" i="221"/>
  <c r="K37" i="221"/>
  <c r="F37" i="221"/>
  <c r="K36" i="221"/>
  <c r="F36" i="221"/>
  <c r="K35" i="221"/>
  <c r="F35" i="221"/>
  <c r="K34" i="221"/>
  <c r="F34" i="221"/>
  <c r="K33" i="221"/>
  <c r="F33" i="221"/>
  <c r="K32" i="221"/>
  <c r="F32" i="221"/>
  <c r="K31" i="221"/>
  <c r="F31" i="221"/>
  <c r="K30" i="221"/>
  <c r="F30" i="221"/>
  <c r="K29" i="221"/>
  <c r="F29" i="221"/>
  <c r="K28" i="221"/>
  <c r="F28" i="221"/>
  <c r="K27" i="221"/>
  <c r="F27" i="221"/>
  <c r="K26" i="221"/>
  <c r="F26" i="221"/>
  <c r="K25" i="221"/>
  <c r="F25" i="221"/>
  <c r="K24" i="221"/>
  <c r="F24" i="221"/>
  <c r="K23" i="221"/>
  <c r="F23" i="221"/>
  <c r="K22" i="221"/>
  <c r="F22" i="221"/>
  <c r="K21" i="221"/>
  <c r="F21" i="221"/>
  <c r="K20" i="221"/>
  <c r="F20" i="221"/>
  <c r="K19" i="221"/>
  <c r="F19" i="221"/>
  <c r="K18" i="221"/>
  <c r="F18" i="221"/>
  <c r="K17" i="221"/>
  <c r="F17" i="221"/>
  <c r="K16" i="221"/>
  <c r="F16" i="221"/>
  <c r="K15" i="221"/>
  <c r="F15" i="221"/>
  <c r="K14" i="221"/>
  <c r="F14" i="221"/>
  <c r="K13" i="221"/>
  <c r="F13" i="221"/>
  <c r="K12" i="221"/>
  <c r="F12" i="221"/>
  <c r="K11" i="221"/>
  <c r="F11" i="221"/>
  <c r="K10" i="221"/>
  <c r="F10" i="221"/>
  <c r="K9" i="221"/>
  <c r="F9" i="221"/>
  <c r="K8" i="221"/>
  <c r="F8" i="221"/>
  <c r="K7" i="221"/>
  <c r="F7" i="221"/>
  <c r="K6" i="221"/>
  <c r="F6" i="221"/>
  <c r="K5" i="221"/>
  <c r="F5" i="221"/>
  <c r="U17" i="223" l="1"/>
  <c r="U8" i="223" s="1"/>
  <c r="U7" i="222"/>
  <c r="U17" i="222"/>
  <c r="U8" i="222"/>
  <c r="U16" i="222"/>
  <c r="U16" i="223" l="1"/>
  <c r="U18" i="223"/>
  <c r="U19" i="223"/>
  <c r="U18" i="222"/>
  <c r="U19" i="222"/>
  <c r="U20" i="222" s="1"/>
  <c r="U20" i="223" l="1"/>
  <c r="E19" i="199" l="1"/>
  <c r="C24" i="219" l="1"/>
  <c r="C23" i="219"/>
  <c r="B23" i="219"/>
  <c r="H23" i="219" l="1"/>
  <c r="H24" i="219" s="1"/>
  <c r="F23" i="219"/>
  <c r="F24" i="219" s="1"/>
  <c r="E23" i="219"/>
  <c r="E24" i="219" s="1"/>
  <c r="D23" i="219"/>
  <c r="D24" i="219" s="1"/>
  <c r="D24" i="218"/>
  <c r="C24" i="218"/>
  <c r="B24" i="218"/>
  <c r="F23" i="218"/>
  <c r="F24" i="218" s="1"/>
  <c r="D23" i="218"/>
  <c r="C23" i="218"/>
  <c r="B23" i="218"/>
  <c r="H23" i="140" l="1"/>
  <c r="F23" i="140"/>
  <c r="E23" i="140"/>
  <c r="D23" i="140"/>
  <c r="C23" i="140"/>
  <c r="D17" i="178" l="1"/>
  <c r="Q18" i="205" l="1"/>
  <c r="R18" i="205"/>
  <c r="Q9" i="205"/>
  <c r="R9" i="205"/>
  <c r="T9" i="205"/>
  <c r="Q8" i="205"/>
  <c r="R8" i="205"/>
  <c r="T8" i="205"/>
  <c r="D17" i="207" l="1"/>
  <c r="E17" i="207"/>
  <c r="G17" i="207"/>
  <c r="C17" i="207"/>
  <c r="D17" i="210"/>
  <c r="E17" i="210"/>
  <c r="G17" i="210"/>
  <c r="C17" i="210"/>
  <c r="D17" i="203"/>
  <c r="E17" i="203"/>
  <c r="G17" i="203"/>
  <c r="C17" i="203"/>
  <c r="D17" i="185"/>
  <c r="E17" i="185"/>
  <c r="G17" i="185"/>
  <c r="C17" i="185"/>
  <c r="D17" i="179" l="1"/>
  <c r="E17" i="179"/>
  <c r="G17" i="179"/>
  <c r="C17" i="179"/>
  <c r="E17" i="178"/>
  <c r="G17" i="178"/>
  <c r="C17" i="178"/>
  <c r="E16" i="213" l="1"/>
  <c r="C16" i="213"/>
  <c r="B16" i="213"/>
  <c r="C17" i="213" l="1"/>
  <c r="E17" i="213"/>
  <c r="B17" i="213"/>
  <c r="C18" i="210" l="1"/>
  <c r="G8" i="210"/>
  <c r="G19" i="210" s="1"/>
  <c r="E8" i="210"/>
  <c r="E19" i="210" s="1"/>
  <c r="D8" i="210"/>
  <c r="D19" i="210" s="1"/>
  <c r="C8" i="210"/>
  <c r="C19" i="210" s="1"/>
  <c r="C20" i="210" s="1"/>
  <c r="D19" i="204"/>
  <c r="E19" i="204"/>
  <c r="F19" i="204"/>
  <c r="G19" i="204"/>
  <c r="H19" i="204"/>
  <c r="I19" i="204"/>
  <c r="J19" i="204"/>
  <c r="K19" i="204"/>
  <c r="L19" i="204"/>
  <c r="M19" i="204"/>
  <c r="N19" i="204"/>
  <c r="O19" i="204"/>
  <c r="P19" i="204"/>
  <c r="Q19" i="204"/>
  <c r="R19" i="204"/>
  <c r="D20" i="204"/>
  <c r="E20" i="204"/>
  <c r="F20" i="204"/>
  <c r="G20" i="204"/>
  <c r="H20" i="204"/>
  <c r="I20" i="204"/>
  <c r="J20" i="204"/>
  <c r="K20" i="204"/>
  <c r="L20" i="204"/>
  <c r="M20" i="204"/>
  <c r="N20" i="204"/>
  <c r="O20" i="204"/>
  <c r="P20" i="204"/>
  <c r="Q20" i="204"/>
  <c r="R20" i="204"/>
  <c r="D17" i="204"/>
  <c r="E17" i="204"/>
  <c r="F17" i="204"/>
  <c r="G17" i="204"/>
  <c r="H17" i="204"/>
  <c r="I17" i="204"/>
  <c r="J17" i="204"/>
  <c r="K17" i="204"/>
  <c r="L17" i="204"/>
  <c r="M17" i="204"/>
  <c r="N17" i="204"/>
  <c r="O17" i="204"/>
  <c r="P17" i="204"/>
  <c r="Q17" i="204"/>
  <c r="R17" i="204"/>
  <c r="T17" i="204"/>
  <c r="T18" i="204" s="1"/>
  <c r="D18" i="204"/>
  <c r="E18" i="204"/>
  <c r="F18" i="204"/>
  <c r="G18" i="204"/>
  <c r="H18" i="204"/>
  <c r="I18" i="204"/>
  <c r="J18" i="204"/>
  <c r="K18" i="204"/>
  <c r="L18" i="204"/>
  <c r="M18" i="204"/>
  <c r="N18" i="204"/>
  <c r="O18" i="204"/>
  <c r="P18" i="204"/>
  <c r="Q18" i="204"/>
  <c r="R18" i="204"/>
  <c r="D8" i="204"/>
  <c r="E8" i="204"/>
  <c r="F8" i="204"/>
  <c r="G8" i="204"/>
  <c r="H8" i="204"/>
  <c r="I8" i="204"/>
  <c r="J8" i="204"/>
  <c r="K8" i="204"/>
  <c r="L8" i="204"/>
  <c r="M8" i="204"/>
  <c r="N8" i="204"/>
  <c r="O8" i="204"/>
  <c r="P8" i="204"/>
  <c r="Q8" i="204"/>
  <c r="R8" i="204"/>
  <c r="T8" i="204"/>
  <c r="D9" i="204"/>
  <c r="E9" i="204"/>
  <c r="F9" i="204"/>
  <c r="G9" i="204"/>
  <c r="H9" i="204"/>
  <c r="I9" i="204"/>
  <c r="J9" i="204"/>
  <c r="K9" i="204"/>
  <c r="L9" i="204"/>
  <c r="M9" i="204"/>
  <c r="N9" i="204"/>
  <c r="O9" i="204"/>
  <c r="P9" i="204"/>
  <c r="Q9" i="204"/>
  <c r="R9" i="204"/>
  <c r="T19" i="204" l="1"/>
  <c r="T20" i="204" s="1"/>
  <c r="T9" i="204"/>
  <c r="E18" i="210"/>
  <c r="G18" i="210"/>
  <c r="D18" i="210"/>
  <c r="E20" i="210"/>
  <c r="G20" i="210"/>
  <c r="D20" i="210"/>
  <c r="E9" i="210"/>
  <c r="G9" i="210"/>
  <c r="C9" i="210"/>
  <c r="D9" i="210"/>
  <c r="G8" i="203"/>
  <c r="G9" i="203" l="1"/>
  <c r="G18" i="207"/>
  <c r="E18" i="207"/>
  <c r="D18" i="207"/>
  <c r="C18" i="207"/>
  <c r="G8" i="207"/>
  <c r="G19" i="207" s="1"/>
  <c r="E8" i="207"/>
  <c r="E19" i="207" s="1"/>
  <c r="D8" i="207"/>
  <c r="D19" i="207" s="1"/>
  <c r="C8" i="207"/>
  <c r="C19" i="207" s="1"/>
  <c r="C20" i="207" s="1"/>
  <c r="P19" i="205"/>
  <c r="O18" i="205"/>
  <c r="K18" i="205"/>
  <c r="C18" i="205"/>
  <c r="T17" i="205"/>
  <c r="P17" i="205"/>
  <c r="O17" i="205"/>
  <c r="N17" i="205"/>
  <c r="N18" i="205" s="1"/>
  <c r="M17" i="205"/>
  <c r="L17" i="205"/>
  <c r="K17" i="205"/>
  <c r="J17" i="205"/>
  <c r="J18" i="205" s="1"/>
  <c r="I17" i="205"/>
  <c r="I19" i="205" s="1"/>
  <c r="I20" i="205" s="1"/>
  <c r="H17" i="205"/>
  <c r="H18" i="205" s="1"/>
  <c r="G17" i="205"/>
  <c r="G18" i="205" s="1"/>
  <c r="F17" i="205"/>
  <c r="F18" i="205" s="1"/>
  <c r="E17" i="205"/>
  <c r="D17" i="205"/>
  <c r="C17" i="205"/>
  <c r="P18" i="205" s="1"/>
  <c r="O9" i="205"/>
  <c r="I9" i="205"/>
  <c r="C9" i="205"/>
  <c r="P8" i="205"/>
  <c r="O8" i="205"/>
  <c r="O19" i="205" s="1"/>
  <c r="N8" i="205"/>
  <c r="N19" i="205" s="1"/>
  <c r="N20" i="205" s="1"/>
  <c r="M8" i="205"/>
  <c r="L8" i="205"/>
  <c r="K8" i="205"/>
  <c r="K19" i="205" s="1"/>
  <c r="J8" i="205"/>
  <c r="J19" i="205" s="1"/>
  <c r="J20" i="205" s="1"/>
  <c r="I8" i="205"/>
  <c r="H8" i="205"/>
  <c r="G8" i="205"/>
  <c r="G19" i="205" s="1"/>
  <c r="F8" i="205"/>
  <c r="F19" i="205" s="1"/>
  <c r="F20" i="205" s="1"/>
  <c r="E8" i="205"/>
  <c r="D8" i="205"/>
  <c r="C8" i="205"/>
  <c r="C19" i="205" s="1"/>
  <c r="C20" i="205" s="1"/>
  <c r="C18" i="204"/>
  <c r="C17" i="204"/>
  <c r="C8" i="204"/>
  <c r="C9" i="204" s="1"/>
  <c r="C18" i="203"/>
  <c r="G19" i="203"/>
  <c r="E8" i="203"/>
  <c r="E19" i="203" s="1"/>
  <c r="D8" i="203"/>
  <c r="D19" i="203" s="1"/>
  <c r="C8" i="203"/>
  <c r="C19" i="203" s="1"/>
  <c r="C20" i="203" s="1"/>
  <c r="T19" i="205" l="1"/>
  <c r="T20" i="205" s="1"/>
  <c r="T18" i="205"/>
  <c r="G20" i="207"/>
  <c r="E9" i="205"/>
  <c r="J9" i="205"/>
  <c r="P20" i="205"/>
  <c r="D9" i="205"/>
  <c r="H9" i="205"/>
  <c r="L9" i="205"/>
  <c r="P9" i="205"/>
  <c r="F9" i="205"/>
  <c r="K9" i="205"/>
  <c r="E19" i="205"/>
  <c r="E20" i="205" s="1"/>
  <c r="M19" i="205"/>
  <c r="M20" i="205" s="1"/>
  <c r="G9" i="205"/>
  <c r="N9" i="205"/>
  <c r="H19" i="205"/>
  <c r="H20" i="205" s="1"/>
  <c r="D18" i="203"/>
  <c r="E18" i="203"/>
  <c r="G18" i="203"/>
  <c r="G20" i="203"/>
  <c r="C9" i="203"/>
  <c r="G20" i="205"/>
  <c r="K20" i="205"/>
  <c r="O20" i="205"/>
  <c r="C9" i="207"/>
  <c r="D20" i="203"/>
  <c r="C19" i="204"/>
  <c r="C20" i="204" s="1"/>
  <c r="D19" i="205"/>
  <c r="D20" i="205" s="1"/>
  <c r="L19" i="205"/>
  <c r="L20" i="205" s="1"/>
  <c r="D20" i="207"/>
  <c r="G9" i="207"/>
  <c r="E20" i="203"/>
  <c r="M9" i="205"/>
  <c r="M18" i="205"/>
  <c r="I18" i="205"/>
  <c r="E18" i="205"/>
  <c r="D18" i="205"/>
  <c r="L18" i="205"/>
  <c r="E20" i="207"/>
  <c r="D9" i="203"/>
  <c r="D9" i="207"/>
  <c r="E9" i="203"/>
  <c r="E9" i="207"/>
  <c r="L18" i="69" l="1"/>
  <c r="L19" i="69" s="1"/>
  <c r="Y19" i="69"/>
  <c r="X19" i="69"/>
  <c r="W19" i="69"/>
  <c r="U19" i="69"/>
  <c r="O19" i="69"/>
  <c r="I19" i="69"/>
  <c r="B19" i="69"/>
  <c r="E19" i="201" l="1"/>
  <c r="C19" i="201"/>
  <c r="B19" i="201"/>
  <c r="C20" i="201" s="1"/>
  <c r="B20" i="200"/>
  <c r="E19" i="200"/>
  <c r="C19" i="200"/>
  <c r="B19" i="200"/>
  <c r="C20" i="200" s="1"/>
  <c r="C19" i="199"/>
  <c r="B19" i="199"/>
  <c r="B20" i="199" s="1"/>
  <c r="E19" i="198"/>
  <c r="C19" i="198"/>
  <c r="B19" i="198"/>
  <c r="C19" i="147"/>
  <c r="E19" i="147"/>
  <c r="E16" i="191"/>
  <c r="C16" i="191"/>
  <c r="B16" i="191"/>
  <c r="E20" i="200" l="1"/>
  <c r="E20" i="198"/>
  <c r="E20" i="201"/>
  <c r="B20" i="201"/>
  <c r="C20" i="199"/>
  <c r="E20" i="199"/>
  <c r="B20" i="198"/>
  <c r="C20" i="198"/>
  <c r="C17" i="191"/>
  <c r="E17" i="191"/>
  <c r="B17" i="191"/>
  <c r="D16" i="143" l="1"/>
  <c r="E16" i="143"/>
  <c r="G16" i="143"/>
  <c r="E16" i="142" l="1"/>
  <c r="C16" i="190"/>
  <c r="E16" i="190"/>
  <c r="B16" i="190"/>
  <c r="B17" i="190" s="1"/>
  <c r="C17" i="190" l="1"/>
  <c r="E17" i="190"/>
  <c r="F23" i="187"/>
  <c r="D23" i="187"/>
  <c r="C23" i="187"/>
  <c r="B23" i="187"/>
  <c r="D24" i="187" s="1"/>
  <c r="D23" i="186"/>
  <c r="F23" i="186"/>
  <c r="C23" i="186"/>
  <c r="G18" i="185"/>
  <c r="C18" i="185"/>
  <c r="G8" i="185"/>
  <c r="E8" i="185"/>
  <c r="E19" i="185" s="1"/>
  <c r="D8" i="185"/>
  <c r="D19" i="185" s="1"/>
  <c r="C8" i="185"/>
  <c r="C19" i="185" s="1"/>
  <c r="C20" i="185" s="1"/>
  <c r="F12" i="184"/>
  <c r="D12" i="184"/>
  <c r="C12" i="184"/>
  <c r="B12" i="184"/>
  <c r="B13" i="184" s="1"/>
  <c r="F12" i="182"/>
  <c r="D12" i="182"/>
  <c r="C12" i="182"/>
  <c r="B12" i="182"/>
  <c r="B13" i="182" s="1"/>
  <c r="F12" i="138"/>
  <c r="C24" i="187" l="1"/>
  <c r="B24" i="187"/>
  <c r="F24" i="187"/>
  <c r="B23" i="186"/>
  <c r="C24" i="186" s="1"/>
  <c r="G19" i="185"/>
  <c r="G20" i="185" s="1"/>
  <c r="D18" i="185"/>
  <c r="E18" i="185"/>
  <c r="D20" i="185"/>
  <c r="E20" i="185"/>
  <c r="C9" i="185"/>
  <c r="D9" i="185"/>
  <c r="E9" i="185"/>
  <c r="G9" i="185"/>
  <c r="C13" i="184"/>
  <c r="D13" i="184"/>
  <c r="F13" i="184"/>
  <c r="C13" i="182"/>
  <c r="D13" i="182"/>
  <c r="F13" i="182"/>
  <c r="D12" i="181"/>
  <c r="F12" i="181"/>
  <c r="C12" i="181"/>
  <c r="C13" i="181" s="1"/>
  <c r="B12" i="181"/>
  <c r="D13" i="181" s="1"/>
  <c r="D24" i="186" l="1"/>
  <c r="B13" i="181"/>
  <c r="F24" i="186"/>
  <c r="B24" i="186"/>
  <c r="F13" i="181"/>
  <c r="C18" i="179" l="1"/>
  <c r="G8" i="179"/>
  <c r="G19" i="179" s="1"/>
  <c r="E8" i="179"/>
  <c r="D8" i="179"/>
  <c r="D19" i="179" s="1"/>
  <c r="C8" i="179"/>
  <c r="C19" i="179" s="1"/>
  <c r="C20" i="179" s="1"/>
  <c r="C18" i="178"/>
  <c r="G8" i="178"/>
  <c r="G19" i="178" s="1"/>
  <c r="E8" i="178"/>
  <c r="E19" i="178" s="1"/>
  <c r="D8" i="178"/>
  <c r="D19" i="178" s="1"/>
  <c r="C8" i="178"/>
  <c r="C19" i="178" s="1"/>
  <c r="C20" i="178" s="1"/>
  <c r="D18" i="179" l="1"/>
  <c r="E18" i="179"/>
  <c r="G20" i="179"/>
  <c r="G18" i="179"/>
  <c r="E19" i="179"/>
  <c r="E20" i="179" s="1"/>
  <c r="D20" i="179"/>
  <c r="E9" i="179"/>
  <c r="G9" i="179"/>
  <c r="C9" i="179"/>
  <c r="D9" i="179"/>
  <c r="D18" i="178"/>
  <c r="E20" i="178"/>
  <c r="E18" i="178"/>
  <c r="G18" i="178"/>
  <c r="D20" i="178"/>
  <c r="G20" i="178"/>
  <c r="E9" i="178"/>
  <c r="G9" i="178"/>
  <c r="C9" i="178"/>
  <c r="D9" i="178"/>
  <c r="M31" i="154" l="1"/>
  <c r="M16" i="154"/>
  <c r="E46" i="154"/>
  <c r="E31" i="154"/>
  <c r="E16" i="154"/>
  <c r="L31" i="154"/>
  <c r="L16" i="154"/>
  <c r="D46" i="154"/>
  <c r="D31" i="154"/>
  <c r="D16" i="154"/>
  <c r="O30" i="154"/>
  <c r="N30" i="154"/>
  <c r="O29" i="154"/>
  <c r="N29" i="154"/>
  <c r="O28" i="154"/>
  <c r="N28" i="154"/>
  <c r="O27" i="154"/>
  <c r="N27" i="154"/>
  <c r="O26" i="154"/>
  <c r="N26" i="154"/>
  <c r="O25" i="154"/>
  <c r="N25" i="154"/>
  <c r="O24" i="154"/>
  <c r="N24" i="154"/>
  <c r="O23" i="154"/>
  <c r="N23" i="154"/>
  <c r="O22" i="154"/>
  <c r="N22" i="154"/>
  <c r="O21" i="154"/>
  <c r="N21" i="154"/>
  <c r="O20" i="154"/>
  <c r="N20" i="154"/>
  <c r="O15" i="154"/>
  <c r="N15" i="154"/>
  <c r="O14" i="154"/>
  <c r="N14" i="154"/>
  <c r="O13" i="154"/>
  <c r="N13" i="154"/>
  <c r="O12" i="154"/>
  <c r="N12" i="154"/>
  <c r="O11" i="154"/>
  <c r="N11" i="154"/>
  <c r="O10" i="154"/>
  <c r="N10" i="154"/>
  <c r="O9" i="154"/>
  <c r="N9" i="154"/>
  <c r="O8" i="154"/>
  <c r="N8" i="154"/>
  <c r="O7" i="154"/>
  <c r="N7" i="154"/>
  <c r="O6" i="154"/>
  <c r="N6" i="154"/>
  <c r="O5" i="154"/>
  <c r="N5" i="154"/>
  <c r="G45" i="154"/>
  <c r="F45" i="154"/>
  <c r="G44" i="154"/>
  <c r="F44" i="154"/>
  <c r="G43" i="154"/>
  <c r="F43" i="154"/>
  <c r="G42" i="154"/>
  <c r="F42" i="154"/>
  <c r="G41" i="154"/>
  <c r="F41" i="154"/>
  <c r="G40" i="154"/>
  <c r="F40" i="154"/>
  <c r="G39" i="154"/>
  <c r="F39" i="154"/>
  <c r="G38" i="154"/>
  <c r="F38" i="154"/>
  <c r="G37" i="154"/>
  <c r="F37" i="154"/>
  <c r="G36" i="154"/>
  <c r="F36" i="154"/>
  <c r="G35" i="154"/>
  <c r="F35" i="154"/>
  <c r="G30" i="154"/>
  <c r="H30" i="154" s="1"/>
  <c r="F30" i="154"/>
  <c r="G29" i="154"/>
  <c r="F29" i="154"/>
  <c r="G28" i="154"/>
  <c r="F28" i="154"/>
  <c r="G27" i="154"/>
  <c r="F27" i="154"/>
  <c r="H27" i="154" s="1"/>
  <c r="G26" i="154"/>
  <c r="F26" i="154"/>
  <c r="G25" i="154"/>
  <c r="F25" i="154"/>
  <c r="H25" i="154" s="1"/>
  <c r="G24" i="154"/>
  <c r="F24" i="154"/>
  <c r="G23" i="154"/>
  <c r="F23" i="154"/>
  <c r="G22" i="154"/>
  <c r="F22" i="154"/>
  <c r="G21" i="154"/>
  <c r="F21" i="154"/>
  <c r="G20" i="154"/>
  <c r="F20" i="154"/>
  <c r="G15" i="154"/>
  <c r="F15" i="154"/>
  <c r="G14" i="154"/>
  <c r="F14" i="154"/>
  <c r="G13" i="154"/>
  <c r="F13" i="154"/>
  <c r="G12" i="154"/>
  <c r="F12" i="154"/>
  <c r="G11" i="154"/>
  <c r="F11" i="154"/>
  <c r="G10" i="154"/>
  <c r="F10" i="154"/>
  <c r="G9" i="154"/>
  <c r="F9" i="154"/>
  <c r="G8" i="154"/>
  <c r="F8" i="154"/>
  <c r="G7" i="154"/>
  <c r="F7" i="154"/>
  <c r="G6" i="154"/>
  <c r="F6" i="154"/>
  <c r="G5" i="154"/>
  <c r="F5" i="154"/>
  <c r="K31" i="154"/>
  <c r="K16" i="154"/>
  <c r="C46" i="154"/>
  <c r="C31" i="154"/>
  <c r="C16" i="154"/>
  <c r="J31" i="154"/>
  <c r="J16" i="154"/>
  <c r="B46" i="154"/>
  <c r="B31" i="154"/>
  <c r="B16" i="154"/>
  <c r="P30" i="154" l="1"/>
  <c r="H15" i="154"/>
  <c r="F16" i="154"/>
  <c r="G46" i="154"/>
  <c r="P20" i="154"/>
  <c r="P21" i="154"/>
  <c r="P25" i="154"/>
  <c r="P27" i="154"/>
  <c r="P29" i="154"/>
  <c r="P6" i="154"/>
  <c r="P8" i="154"/>
  <c r="P10" i="154"/>
  <c r="P12" i="154"/>
  <c r="P14" i="154"/>
  <c r="P5" i="154"/>
  <c r="P9" i="154"/>
  <c r="P13" i="154"/>
  <c r="O16" i="154"/>
  <c r="H36" i="154"/>
  <c r="H38" i="154"/>
  <c r="H40" i="154"/>
  <c r="H42" i="154"/>
  <c r="H44" i="154"/>
  <c r="H29" i="154"/>
  <c r="H20" i="154"/>
  <c r="H24" i="154"/>
  <c r="H28" i="154"/>
  <c r="H6" i="154"/>
  <c r="H10" i="154"/>
  <c r="H14" i="154"/>
  <c r="P23" i="154"/>
  <c r="P11" i="154"/>
  <c r="H23" i="154"/>
  <c r="H13" i="154"/>
  <c r="H8" i="154"/>
  <c r="H41" i="154"/>
  <c r="O31" i="154"/>
  <c r="P24" i="154"/>
  <c r="P28" i="154"/>
  <c r="H35" i="154"/>
  <c r="H39" i="154"/>
  <c r="H43" i="154"/>
  <c r="G31" i="154"/>
  <c r="H21" i="154"/>
  <c r="H7" i="154"/>
  <c r="H9" i="154"/>
  <c r="H11" i="154"/>
  <c r="P22" i="154"/>
  <c r="P26" i="154"/>
  <c r="P15" i="154"/>
  <c r="P7" i="154"/>
  <c r="H45" i="154"/>
  <c r="H37" i="154"/>
  <c r="H22" i="154"/>
  <c r="H26" i="154"/>
  <c r="H12" i="154"/>
  <c r="H5" i="154"/>
  <c r="N31" i="154"/>
  <c r="N16" i="154"/>
  <c r="F46" i="154"/>
  <c r="F31" i="154"/>
  <c r="G16" i="154"/>
  <c r="P16" i="154" l="1"/>
  <c r="P31" i="154"/>
  <c r="H31" i="154"/>
  <c r="H16" i="154"/>
  <c r="H46" i="154"/>
  <c r="O28" i="151" l="1"/>
  <c r="N28" i="151"/>
  <c r="O27" i="151"/>
  <c r="N27" i="151"/>
  <c r="O26" i="151"/>
  <c r="N26" i="151"/>
  <c r="O25" i="151"/>
  <c r="N25" i="151"/>
  <c r="O24" i="151"/>
  <c r="N24" i="151"/>
  <c r="O23" i="151"/>
  <c r="N23" i="151"/>
  <c r="O22" i="151"/>
  <c r="N22" i="151"/>
  <c r="P22" i="151" s="1"/>
  <c r="O21" i="151"/>
  <c r="N21" i="151"/>
  <c r="O20" i="151"/>
  <c r="N20" i="151"/>
  <c r="P20" i="151" s="1"/>
  <c r="O19" i="151"/>
  <c r="N19" i="151"/>
  <c r="O14" i="151"/>
  <c r="N14" i="151"/>
  <c r="O13" i="151"/>
  <c r="N13" i="151"/>
  <c r="O12" i="151"/>
  <c r="N12" i="151"/>
  <c r="P12" i="151" s="1"/>
  <c r="O11" i="151"/>
  <c r="N11" i="151"/>
  <c r="O10" i="151"/>
  <c r="N10" i="151"/>
  <c r="P10" i="151" s="1"/>
  <c r="O9" i="151"/>
  <c r="N9" i="151"/>
  <c r="O8" i="151"/>
  <c r="N8" i="151"/>
  <c r="P8" i="151" s="1"/>
  <c r="O7" i="151"/>
  <c r="N7" i="151"/>
  <c r="O6" i="151"/>
  <c r="N6" i="151"/>
  <c r="P6" i="151" s="1"/>
  <c r="O5" i="151"/>
  <c r="N5" i="151"/>
  <c r="G42" i="151"/>
  <c r="F42" i="151"/>
  <c r="G41" i="151"/>
  <c r="F41" i="151"/>
  <c r="G40" i="151"/>
  <c r="F40" i="151"/>
  <c r="G39" i="151"/>
  <c r="F39" i="151"/>
  <c r="G38" i="151"/>
  <c r="F38" i="151"/>
  <c r="G37" i="151"/>
  <c r="F37" i="151"/>
  <c r="G36" i="151"/>
  <c r="F36" i="151"/>
  <c r="G35" i="151"/>
  <c r="F35" i="151"/>
  <c r="G34" i="151"/>
  <c r="H34" i="151" s="1"/>
  <c r="F34" i="151"/>
  <c r="G33" i="151"/>
  <c r="F33" i="151"/>
  <c r="H33" i="151" s="1"/>
  <c r="G28" i="151"/>
  <c r="F28" i="151"/>
  <c r="H28" i="151" s="1"/>
  <c r="G27" i="151"/>
  <c r="F27" i="151"/>
  <c r="G26" i="151"/>
  <c r="F26" i="151"/>
  <c r="H26" i="151" s="1"/>
  <c r="G25" i="151"/>
  <c r="F25" i="151"/>
  <c r="G24" i="151"/>
  <c r="F24" i="151"/>
  <c r="H24" i="151" s="1"/>
  <c r="G23" i="151"/>
  <c r="F23" i="151"/>
  <c r="G22" i="151"/>
  <c r="F22" i="151"/>
  <c r="H22" i="151" s="1"/>
  <c r="G21" i="151"/>
  <c r="F21" i="151"/>
  <c r="G20" i="151"/>
  <c r="H20" i="151" s="1"/>
  <c r="F20" i="151"/>
  <c r="G19" i="151"/>
  <c r="F19" i="151"/>
  <c r="P24" i="151" l="1"/>
  <c r="P21" i="151"/>
  <c r="P25" i="151"/>
  <c r="H35" i="151"/>
  <c r="H37" i="151"/>
  <c r="H39" i="151"/>
  <c r="H41" i="151"/>
  <c r="P28" i="151"/>
  <c r="P19" i="151"/>
  <c r="P14" i="151"/>
  <c r="P9" i="151"/>
  <c r="H23" i="151"/>
  <c r="P26" i="151"/>
  <c r="P7" i="151"/>
  <c r="P11" i="151"/>
  <c r="H36" i="151"/>
  <c r="H38" i="151"/>
  <c r="H40" i="151"/>
  <c r="H42" i="151"/>
  <c r="H21" i="151"/>
  <c r="H25" i="151"/>
  <c r="P23" i="151"/>
  <c r="P27" i="151"/>
  <c r="P13" i="151"/>
  <c r="P5" i="151"/>
  <c r="H19" i="151"/>
  <c r="H27" i="151"/>
  <c r="E10" i="174" l="1"/>
  <c r="G17" i="174"/>
  <c r="E17" i="174"/>
  <c r="D17" i="174"/>
  <c r="C17" i="174"/>
  <c r="C18" i="174" s="1"/>
  <c r="G10" i="174"/>
  <c r="G19" i="174" s="1"/>
  <c r="D10" i="174"/>
  <c r="C10" i="174"/>
  <c r="C17" i="173"/>
  <c r="G17" i="173"/>
  <c r="E17" i="173"/>
  <c r="D17" i="173"/>
  <c r="C18" i="173"/>
  <c r="G10" i="173"/>
  <c r="G19" i="173" s="1"/>
  <c r="E10" i="173"/>
  <c r="D10" i="173"/>
  <c r="D19" i="173" s="1"/>
  <c r="C10" i="173"/>
  <c r="C19" i="173" s="1"/>
  <c r="C20" i="173" s="1"/>
  <c r="S19" i="133"/>
  <c r="S20" i="133" s="1"/>
  <c r="S18" i="133"/>
  <c r="S17" i="133"/>
  <c r="T17" i="133"/>
  <c r="T18" i="133" s="1"/>
  <c r="S11" i="133"/>
  <c r="S10" i="133"/>
  <c r="T10" i="133"/>
  <c r="T11" i="133" s="1"/>
  <c r="S10" i="132"/>
  <c r="T10" i="132"/>
  <c r="T19" i="132" s="1"/>
  <c r="V10" i="132"/>
  <c r="S17" i="132"/>
  <c r="T17" i="132"/>
  <c r="S19" i="132"/>
  <c r="E17" i="172"/>
  <c r="C10" i="172"/>
  <c r="C11" i="172" s="1"/>
  <c r="D17" i="172"/>
  <c r="D10" i="172"/>
  <c r="E10" i="172"/>
  <c r="E19" i="172" s="1"/>
  <c r="G17" i="172"/>
  <c r="C17" i="172"/>
  <c r="G10" i="172"/>
  <c r="G16" i="170"/>
  <c r="E16" i="170"/>
  <c r="D16" i="170"/>
  <c r="C16" i="170"/>
  <c r="C17" i="170" s="1"/>
  <c r="G10" i="170"/>
  <c r="E10" i="170"/>
  <c r="E18" i="170" s="1"/>
  <c r="D10" i="170"/>
  <c r="D18" i="170" s="1"/>
  <c r="C10" i="170"/>
  <c r="C18" i="170" s="1"/>
  <c r="C19" i="170" s="1"/>
  <c r="C10" i="169"/>
  <c r="G10" i="169"/>
  <c r="G16" i="169"/>
  <c r="E16" i="169"/>
  <c r="D16" i="169"/>
  <c r="C16" i="169"/>
  <c r="C17" i="169" s="1"/>
  <c r="E10" i="169"/>
  <c r="D10" i="169"/>
  <c r="D10" i="168"/>
  <c r="E10" i="168"/>
  <c r="G10" i="168"/>
  <c r="D16" i="168"/>
  <c r="D17" i="168" s="1"/>
  <c r="E16" i="168"/>
  <c r="G16" i="168"/>
  <c r="C16" i="168"/>
  <c r="C17" i="168" s="1"/>
  <c r="C10" i="168"/>
  <c r="C11" i="168" s="1"/>
  <c r="AB20" i="70"/>
  <c r="AB21" i="70" s="1"/>
  <c r="B20" i="70"/>
  <c r="W21" i="70"/>
  <c r="O21" i="70"/>
  <c r="K21" i="70"/>
  <c r="G21" i="70"/>
  <c r="Z20" i="70"/>
  <c r="Z21" i="70" s="1"/>
  <c r="Y20" i="70"/>
  <c r="Y21" i="70" s="1"/>
  <c r="X20" i="70"/>
  <c r="W20" i="70"/>
  <c r="V20" i="70"/>
  <c r="V21" i="70" s="1"/>
  <c r="U20" i="70"/>
  <c r="U21" i="70" s="1"/>
  <c r="T20" i="70"/>
  <c r="S20" i="70"/>
  <c r="S21" i="70" s="1"/>
  <c r="R20" i="70"/>
  <c r="R21" i="70" s="1"/>
  <c r="Q20" i="70"/>
  <c r="Q21" i="70" s="1"/>
  <c r="P20" i="70"/>
  <c r="O20" i="70"/>
  <c r="N20" i="70"/>
  <c r="N21" i="70" s="1"/>
  <c r="M20" i="70"/>
  <c r="M21" i="70" s="1"/>
  <c r="L20" i="70"/>
  <c r="K20" i="70"/>
  <c r="J20" i="70"/>
  <c r="J21" i="70" s="1"/>
  <c r="I20" i="70"/>
  <c r="I21" i="70" s="1"/>
  <c r="H20" i="70"/>
  <c r="G20" i="70"/>
  <c r="F20" i="70"/>
  <c r="F21" i="70" s="1"/>
  <c r="E20" i="70"/>
  <c r="E21" i="70" s="1"/>
  <c r="D20" i="70"/>
  <c r="C20" i="70"/>
  <c r="C21" i="70" s="1"/>
  <c r="B21" i="70"/>
  <c r="F21" i="69"/>
  <c r="J21" i="69"/>
  <c r="N21" i="69"/>
  <c r="R21" i="69"/>
  <c r="V21" i="69"/>
  <c r="Z21" i="69"/>
  <c r="B20" i="69"/>
  <c r="D21" i="69" s="1"/>
  <c r="C20" i="69"/>
  <c r="C21" i="69" s="1"/>
  <c r="D20" i="69"/>
  <c r="E20" i="69"/>
  <c r="F20" i="69"/>
  <c r="G20" i="69"/>
  <c r="G21" i="69" s="1"/>
  <c r="H20" i="69"/>
  <c r="I20" i="69"/>
  <c r="J20" i="69"/>
  <c r="K20" i="69"/>
  <c r="K21" i="69" s="1"/>
  <c r="L20" i="69"/>
  <c r="M20" i="69"/>
  <c r="N20" i="69"/>
  <c r="O20" i="69"/>
  <c r="O21" i="69" s="1"/>
  <c r="P20" i="69"/>
  <c r="Q20" i="69"/>
  <c r="R20" i="69"/>
  <c r="S20" i="69"/>
  <c r="S21" i="69" s="1"/>
  <c r="T20" i="69"/>
  <c r="U20" i="69"/>
  <c r="V20" i="69"/>
  <c r="W20" i="69"/>
  <c r="W21" i="69" s="1"/>
  <c r="X20" i="69"/>
  <c r="Y20" i="69"/>
  <c r="Z20" i="69"/>
  <c r="AB20" i="69"/>
  <c r="AB21" i="69" s="1"/>
  <c r="G18" i="170" l="1"/>
  <c r="E18" i="168"/>
  <c r="D11" i="168"/>
  <c r="Y21" i="69"/>
  <c r="U21" i="69"/>
  <c r="Q21" i="69"/>
  <c r="M21" i="69"/>
  <c r="I21" i="69"/>
  <c r="E21" i="69"/>
  <c r="B21" i="69"/>
  <c r="X21" i="69"/>
  <c r="T21" i="69"/>
  <c r="P21" i="69"/>
  <c r="L21" i="69"/>
  <c r="H21" i="69"/>
  <c r="C19" i="174"/>
  <c r="C20" i="174" s="1"/>
  <c r="E11" i="174"/>
  <c r="D19" i="174"/>
  <c r="E19" i="174"/>
  <c r="D18" i="174"/>
  <c r="E18" i="174"/>
  <c r="G18" i="174"/>
  <c r="G11" i="174"/>
  <c r="C11" i="174"/>
  <c r="D11" i="174"/>
  <c r="E19" i="173"/>
  <c r="E20" i="173" s="1"/>
  <c r="D18" i="173"/>
  <c r="E18" i="173"/>
  <c r="G18" i="173"/>
  <c r="D20" i="173"/>
  <c r="G20" i="173"/>
  <c r="C11" i="173"/>
  <c r="D11" i="173"/>
  <c r="E11" i="173"/>
  <c r="G11" i="173"/>
  <c r="T19" i="133"/>
  <c r="T20" i="133" s="1"/>
  <c r="E18" i="172"/>
  <c r="D18" i="172"/>
  <c r="D11" i="172"/>
  <c r="E11" i="172"/>
  <c r="C18" i="172"/>
  <c r="G18" i="172"/>
  <c r="G19" i="172"/>
  <c r="G11" i="172"/>
  <c r="C19" i="172"/>
  <c r="D19" i="172"/>
  <c r="D17" i="170"/>
  <c r="E17" i="170"/>
  <c r="G17" i="170"/>
  <c r="D19" i="170"/>
  <c r="E19" i="170"/>
  <c r="G19" i="170"/>
  <c r="C11" i="170"/>
  <c r="D11" i="170"/>
  <c r="E11" i="170"/>
  <c r="G11" i="170"/>
  <c r="E18" i="169"/>
  <c r="D18" i="169"/>
  <c r="C18" i="169"/>
  <c r="C19" i="169" s="1"/>
  <c r="G17" i="169"/>
  <c r="G11" i="169"/>
  <c r="G18" i="169"/>
  <c r="D17" i="169"/>
  <c r="E17" i="169"/>
  <c r="E11" i="169"/>
  <c r="C11" i="169"/>
  <c r="D11" i="169"/>
  <c r="D18" i="168"/>
  <c r="E17" i="168"/>
  <c r="E11" i="168"/>
  <c r="G11" i="168"/>
  <c r="G18" i="168"/>
  <c r="G17" i="168"/>
  <c r="C18" i="168"/>
  <c r="C19" i="168" s="1"/>
  <c r="D21" i="70"/>
  <c r="H21" i="70"/>
  <c r="L21" i="70"/>
  <c r="P21" i="70"/>
  <c r="T21" i="70"/>
  <c r="X21" i="70"/>
  <c r="G20" i="174" l="1"/>
  <c r="E20" i="174"/>
  <c r="D20" i="174"/>
  <c r="D20" i="172"/>
  <c r="E20" i="172"/>
  <c r="C20" i="172"/>
  <c r="G20" i="172"/>
  <c r="E19" i="169"/>
  <c r="G19" i="169"/>
  <c r="D19" i="169"/>
  <c r="G19" i="168"/>
  <c r="D19" i="168"/>
  <c r="E19" i="168"/>
  <c r="E70" i="158" l="1"/>
  <c r="D70" i="158"/>
  <c r="C70" i="158"/>
  <c r="B70" i="158"/>
  <c r="G69" i="158"/>
  <c r="F69" i="158"/>
  <c r="G68" i="158"/>
  <c r="F68" i="158"/>
  <c r="G67" i="158"/>
  <c r="F67" i="158"/>
  <c r="G66" i="158"/>
  <c r="F66" i="158"/>
  <c r="G65" i="158"/>
  <c r="F65" i="158"/>
  <c r="G64" i="158"/>
  <c r="F64" i="158"/>
  <c r="G63" i="158"/>
  <c r="F63" i="158"/>
  <c r="G62" i="158"/>
  <c r="F62" i="158"/>
  <c r="G61" i="158"/>
  <c r="F61" i="158"/>
  <c r="G60" i="158"/>
  <c r="F60" i="158"/>
  <c r="G59" i="158"/>
  <c r="F59" i="158"/>
  <c r="G58" i="158"/>
  <c r="F58" i="158"/>
  <c r="G57" i="158"/>
  <c r="F57" i="158"/>
  <c r="G56" i="158"/>
  <c r="F56" i="158"/>
  <c r="G55" i="158"/>
  <c r="F55" i="158"/>
  <c r="G54" i="158"/>
  <c r="F54" i="158"/>
  <c r="G53" i="158"/>
  <c r="F53" i="158"/>
  <c r="G52" i="158"/>
  <c r="F52" i="158"/>
  <c r="G51" i="158"/>
  <c r="F51" i="158"/>
  <c r="M47" i="158"/>
  <c r="L47" i="158"/>
  <c r="K47" i="158"/>
  <c r="E47" i="158"/>
  <c r="D47" i="158"/>
  <c r="C47" i="158"/>
  <c r="B47" i="158"/>
  <c r="O46" i="158"/>
  <c r="N46" i="158"/>
  <c r="P46" i="158" s="1"/>
  <c r="G46" i="158"/>
  <c r="F46" i="158"/>
  <c r="O45" i="158"/>
  <c r="N45" i="158"/>
  <c r="G45" i="158"/>
  <c r="F45" i="158"/>
  <c r="O44" i="158"/>
  <c r="N44" i="158"/>
  <c r="P44" i="158" s="1"/>
  <c r="G44" i="158"/>
  <c r="F44" i="158"/>
  <c r="G43" i="158"/>
  <c r="F43" i="158"/>
  <c r="H43" i="158" s="1"/>
  <c r="O42" i="158"/>
  <c r="N42" i="158"/>
  <c r="G42" i="158"/>
  <c r="F42" i="158"/>
  <c r="O41" i="158"/>
  <c r="N41" i="158"/>
  <c r="G41" i="158"/>
  <c r="F41" i="158"/>
  <c r="O40" i="158"/>
  <c r="N40" i="158"/>
  <c r="G40" i="158"/>
  <c r="F40" i="158"/>
  <c r="O39" i="158"/>
  <c r="N39" i="158"/>
  <c r="G39" i="158"/>
  <c r="F39" i="158"/>
  <c r="O38" i="158"/>
  <c r="N38" i="158"/>
  <c r="G38" i="158"/>
  <c r="F38" i="158"/>
  <c r="O37" i="158"/>
  <c r="N37" i="158"/>
  <c r="G37" i="158"/>
  <c r="F37" i="158"/>
  <c r="O36" i="158"/>
  <c r="N36" i="158"/>
  <c r="G36" i="158"/>
  <c r="F36" i="158"/>
  <c r="O35" i="158"/>
  <c r="N35" i="158"/>
  <c r="G35" i="158"/>
  <c r="F35" i="158"/>
  <c r="O34" i="158"/>
  <c r="N34" i="158"/>
  <c r="G34" i="158"/>
  <c r="F34" i="158"/>
  <c r="O33" i="158"/>
  <c r="N33" i="158"/>
  <c r="G33" i="158"/>
  <c r="F33" i="158"/>
  <c r="O32" i="158"/>
  <c r="N32" i="158"/>
  <c r="G32" i="158"/>
  <c r="F32" i="158"/>
  <c r="O31" i="158"/>
  <c r="N31" i="158"/>
  <c r="G31" i="158"/>
  <c r="F31" i="158"/>
  <c r="H31" i="158" s="1"/>
  <c r="O30" i="158"/>
  <c r="N30" i="158"/>
  <c r="P30" i="158" s="1"/>
  <c r="G30" i="158"/>
  <c r="F30" i="158"/>
  <c r="O29" i="158"/>
  <c r="N29" i="158"/>
  <c r="G29" i="158"/>
  <c r="F29" i="158"/>
  <c r="O28" i="158"/>
  <c r="N28" i="158"/>
  <c r="P28" i="158" s="1"/>
  <c r="G28" i="158"/>
  <c r="F28" i="158"/>
  <c r="M24" i="158"/>
  <c r="L24" i="158"/>
  <c r="K24" i="158"/>
  <c r="J24" i="158"/>
  <c r="E24" i="158"/>
  <c r="D24" i="158"/>
  <c r="C24" i="158"/>
  <c r="B24" i="158"/>
  <c r="O23" i="158"/>
  <c r="N23" i="158"/>
  <c r="G23" i="158"/>
  <c r="F23" i="158"/>
  <c r="O22" i="158"/>
  <c r="N22" i="158"/>
  <c r="G22" i="158"/>
  <c r="F22" i="158"/>
  <c r="O21" i="158"/>
  <c r="N21" i="158"/>
  <c r="G21" i="158"/>
  <c r="F21" i="158"/>
  <c r="O20" i="158"/>
  <c r="N20" i="158"/>
  <c r="G20" i="158"/>
  <c r="F20" i="158"/>
  <c r="H20" i="158" s="1"/>
  <c r="O19" i="158"/>
  <c r="N19" i="158"/>
  <c r="G19" i="158"/>
  <c r="F19" i="158"/>
  <c r="O18" i="158"/>
  <c r="N18" i="158"/>
  <c r="G18" i="158"/>
  <c r="F18" i="158"/>
  <c r="O17" i="158"/>
  <c r="N17" i="158"/>
  <c r="G17" i="158"/>
  <c r="F17" i="158"/>
  <c r="O16" i="158"/>
  <c r="N16" i="158"/>
  <c r="G16" i="158"/>
  <c r="F16" i="158"/>
  <c r="O15" i="158"/>
  <c r="N15" i="158"/>
  <c r="G15" i="158"/>
  <c r="F15" i="158"/>
  <c r="O14" i="158"/>
  <c r="N14" i="158"/>
  <c r="G14" i="158"/>
  <c r="F14" i="158"/>
  <c r="O13" i="158"/>
  <c r="N13" i="158"/>
  <c r="G13" i="158"/>
  <c r="F13" i="158"/>
  <c r="O12" i="158"/>
  <c r="N12" i="158"/>
  <c r="G12" i="158"/>
  <c r="F12" i="158"/>
  <c r="O11" i="158"/>
  <c r="N11" i="158"/>
  <c r="G11" i="158"/>
  <c r="F11" i="158"/>
  <c r="O10" i="158"/>
  <c r="N10" i="158"/>
  <c r="G10" i="158"/>
  <c r="F10" i="158"/>
  <c r="O9" i="158"/>
  <c r="N9" i="158"/>
  <c r="G9" i="158"/>
  <c r="F9" i="158"/>
  <c r="O8" i="158"/>
  <c r="N8" i="158"/>
  <c r="G8" i="158"/>
  <c r="F8" i="158"/>
  <c r="O7" i="158"/>
  <c r="N7" i="158"/>
  <c r="G7" i="158"/>
  <c r="F7" i="158"/>
  <c r="O6" i="158"/>
  <c r="N6" i="158"/>
  <c r="G6" i="158"/>
  <c r="F6" i="158"/>
  <c r="O5" i="158"/>
  <c r="N5" i="158"/>
  <c r="G5" i="158"/>
  <c r="F5" i="158"/>
  <c r="P31" i="158" l="1"/>
  <c r="P32" i="158"/>
  <c r="P35" i="158"/>
  <c r="P36" i="158"/>
  <c r="P38" i="158"/>
  <c r="P39" i="158"/>
  <c r="P40" i="158"/>
  <c r="H46" i="158"/>
  <c r="H34" i="158"/>
  <c r="H38" i="158"/>
  <c r="H7" i="158"/>
  <c r="P34" i="158"/>
  <c r="P42" i="158"/>
  <c r="P5" i="158"/>
  <c r="P7" i="158"/>
  <c r="P8" i="158"/>
  <c r="P9" i="158"/>
  <c r="P11" i="158"/>
  <c r="P12" i="158"/>
  <c r="P13" i="158"/>
  <c r="P15" i="158"/>
  <c r="P16" i="158"/>
  <c r="P17" i="158"/>
  <c r="P19" i="158"/>
  <c r="P20" i="158"/>
  <c r="P21" i="158"/>
  <c r="P23" i="158"/>
  <c r="H52" i="158"/>
  <c r="H54" i="158"/>
  <c r="H56" i="158"/>
  <c r="H58" i="158"/>
  <c r="H60" i="158"/>
  <c r="H62" i="158"/>
  <c r="H64" i="158"/>
  <c r="H66" i="158"/>
  <c r="H68" i="158"/>
  <c r="H35" i="158"/>
  <c r="H39" i="158"/>
  <c r="H42" i="158"/>
  <c r="H30" i="158"/>
  <c r="H12" i="158"/>
  <c r="H16" i="158"/>
  <c r="H8" i="158"/>
  <c r="H11" i="158"/>
  <c r="H19" i="158"/>
  <c r="H23" i="158"/>
  <c r="H15" i="158"/>
  <c r="O24" i="158"/>
  <c r="G24" i="158"/>
  <c r="H6" i="158"/>
  <c r="P10" i="158"/>
  <c r="H13" i="158"/>
  <c r="H14" i="158"/>
  <c r="P18" i="158"/>
  <c r="H21" i="158"/>
  <c r="H22" i="158"/>
  <c r="P29" i="158"/>
  <c r="H32" i="158"/>
  <c r="H33" i="158"/>
  <c r="P37" i="158"/>
  <c r="H40" i="158"/>
  <c r="H41" i="158"/>
  <c r="H44" i="158"/>
  <c r="H45" i="158"/>
  <c r="O47" i="158"/>
  <c r="P6" i="158"/>
  <c r="H9" i="158"/>
  <c r="H10" i="158"/>
  <c r="P14" i="158"/>
  <c r="H17" i="158"/>
  <c r="H18" i="158"/>
  <c r="P22" i="158"/>
  <c r="G47" i="158"/>
  <c r="H29" i="158"/>
  <c r="P33" i="158"/>
  <c r="H36" i="158"/>
  <c r="H37" i="158"/>
  <c r="P41" i="158"/>
  <c r="P45" i="158"/>
  <c r="G70" i="158"/>
  <c r="H53" i="158"/>
  <c r="H55" i="158"/>
  <c r="H57" i="158"/>
  <c r="H59" i="158"/>
  <c r="H61" i="158"/>
  <c r="H63" i="158"/>
  <c r="H65" i="158"/>
  <c r="H67" i="158"/>
  <c r="H69" i="158"/>
  <c r="N24" i="158"/>
  <c r="N47" i="158"/>
  <c r="H5" i="158"/>
  <c r="F24" i="158"/>
  <c r="H28" i="158"/>
  <c r="F47" i="158"/>
  <c r="H51" i="158"/>
  <c r="F70" i="158"/>
  <c r="P47" i="158" l="1"/>
  <c r="P24" i="158"/>
  <c r="H47" i="158"/>
  <c r="H24" i="158"/>
  <c r="H70" i="158"/>
  <c r="E43" i="166" l="1"/>
  <c r="D43" i="166"/>
  <c r="C43" i="166"/>
  <c r="B43" i="166"/>
  <c r="G42" i="166"/>
  <c r="F42" i="166"/>
  <c r="H42" i="166" s="1"/>
  <c r="G41" i="166"/>
  <c r="F41" i="166"/>
  <c r="G40" i="166"/>
  <c r="F40" i="166"/>
  <c r="H40" i="166" s="1"/>
  <c r="G39" i="166"/>
  <c r="F39" i="166"/>
  <c r="G38" i="166"/>
  <c r="F38" i="166"/>
  <c r="G37" i="166"/>
  <c r="F37" i="166"/>
  <c r="G36" i="166"/>
  <c r="F36" i="166"/>
  <c r="G35" i="166"/>
  <c r="F35" i="166"/>
  <c r="G34" i="166"/>
  <c r="F34" i="166"/>
  <c r="G33" i="166"/>
  <c r="F33" i="166"/>
  <c r="M29" i="166"/>
  <c r="L29" i="166"/>
  <c r="K29" i="166"/>
  <c r="J29" i="166"/>
  <c r="E29" i="166"/>
  <c r="D29" i="166"/>
  <c r="C29" i="166"/>
  <c r="B29" i="166"/>
  <c r="O28" i="166"/>
  <c r="N28" i="166"/>
  <c r="G28" i="166"/>
  <c r="F28" i="166"/>
  <c r="O27" i="166"/>
  <c r="N27" i="166"/>
  <c r="G27" i="166"/>
  <c r="F27" i="166"/>
  <c r="O26" i="166"/>
  <c r="N26" i="166"/>
  <c r="G26" i="166"/>
  <c r="F26" i="166"/>
  <c r="O25" i="166"/>
  <c r="N25" i="166"/>
  <c r="G25" i="166"/>
  <c r="F25" i="166"/>
  <c r="O24" i="166"/>
  <c r="N24" i="166"/>
  <c r="G24" i="166"/>
  <c r="F24" i="166"/>
  <c r="O23" i="166"/>
  <c r="N23" i="166"/>
  <c r="G23" i="166"/>
  <c r="F23" i="166"/>
  <c r="O22" i="166"/>
  <c r="N22" i="166"/>
  <c r="G22" i="166"/>
  <c r="F22" i="166"/>
  <c r="O21" i="166"/>
  <c r="N21" i="166"/>
  <c r="G21" i="166"/>
  <c r="F21" i="166"/>
  <c r="O20" i="166"/>
  <c r="N20" i="166"/>
  <c r="G20" i="166"/>
  <c r="F20" i="166"/>
  <c r="O19" i="166"/>
  <c r="N19" i="166"/>
  <c r="G19" i="166"/>
  <c r="G29" i="166" s="1"/>
  <c r="F19" i="166"/>
  <c r="M15" i="166"/>
  <c r="L15" i="166"/>
  <c r="K15" i="166"/>
  <c r="J15" i="166"/>
  <c r="E15" i="166"/>
  <c r="D15" i="166"/>
  <c r="C15" i="166"/>
  <c r="B15" i="166"/>
  <c r="O14" i="166"/>
  <c r="N14" i="166"/>
  <c r="G14" i="166"/>
  <c r="F14" i="166"/>
  <c r="O13" i="166"/>
  <c r="N13" i="166"/>
  <c r="G13" i="166"/>
  <c r="F13" i="166"/>
  <c r="O12" i="166"/>
  <c r="N12" i="166"/>
  <c r="G12" i="166"/>
  <c r="F12" i="166"/>
  <c r="O11" i="166"/>
  <c r="N11" i="166"/>
  <c r="G11" i="166"/>
  <c r="F11" i="166"/>
  <c r="O10" i="166"/>
  <c r="N10" i="166"/>
  <c r="G10" i="166"/>
  <c r="F10" i="166"/>
  <c r="O9" i="166"/>
  <c r="N9" i="166"/>
  <c r="G9" i="166"/>
  <c r="F9" i="166"/>
  <c r="O8" i="166"/>
  <c r="N8" i="166"/>
  <c r="G8" i="166"/>
  <c r="F8" i="166"/>
  <c r="O7" i="166"/>
  <c r="N7" i="166"/>
  <c r="G7" i="166"/>
  <c r="F7" i="166"/>
  <c r="O6" i="166"/>
  <c r="N6" i="166"/>
  <c r="G6" i="166"/>
  <c r="F6" i="166"/>
  <c r="O5" i="166"/>
  <c r="N5" i="166"/>
  <c r="G5" i="166"/>
  <c r="F5" i="166"/>
  <c r="O15" i="166" l="1"/>
  <c r="H23" i="166"/>
  <c r="H25" i="166"/>
  <c r="H26" i="166"/>
  <c r="H27" i="166"/>
  <c r="H28" i="166"/>
  <c r="H6" i="166"/>
  <c r="P19" i="166"/>
  <c r="P21" i="166"/>
  <c r="F15" i="166"/>
  <c r="P7" i="166"/>
  <c r="P9" i="166"/>
  <c r="P11" i="166"/>
  <c r="P13" i="166"/>
  <c r="H7" i="166"/>
  <c r="P14" i="166"/>
  <c r="H5" i="166"/>
  <c r="H35" i="166"/>
  <c r="H37" i="166"/>
  <c r="P20" i="166"/>
  <c r="P22" i="166"/>
  <c r="P24" i="166"/>
  <c r="P26" i="166"/>
  <c r="P28" i="166"/>
  <c r="H36" i="166"/>
  <c r="H38" i="166"/>
  <c r="H10" i="166"/>
  <c r="H12" i="166"/>
  <c r="H14" i="166"/>
  <c r="G15" i="166"/>
  <c r="H15" i="166" s="1"/>
  <c r="P6" i="166"/>
  <c r="H39" i="166"/>
  <c r="H41" i="166"/>
  <c r="H22" i="166"/>
  <c r="H24" i="166"/>
  <c r="H9" i="166"/>
  <c r="H11" i="166"/>
  <c r="H13" i="166"/>
  <c r="P5" i="166"/>
  <c r="G43" i="166"/>
  <c r="H33" i="166"/>
  <c r="H34" i="166"/>
  <c r="H19" i="166"/>
  <c r="H20" i="166"/>
  <c r="H21" i="166"/>
  <c r="H8" i="166"/>
  <c r="P23" i="166"/>
  <c r="P25" i="166"/>
  <c r="P27" i="166"/>
  <c r="N29" i="166"/>
  <c r="P8" i="166"/>
  <c r="P10" i="166"/>
  <c r="P12" i="166"/>
  <c r="F43" i="166"/>
  <c r="F29" i="166"/>
  <c r="O29" i="166"/>
  <c r="N15" i="166"/>
  <c r="H29" i="166" l="1"/>
  <c r="H43" i="166"/>
  <c r="P29" i="166"/>
  <c r="P15" i="166"/>
  <c r="G36" i="164" l="1"/>
  <c r="F36" i="164"/>
  <c r="G35" i="164"/>
  <c r="F35" i="164"/>
  <c r="G34" i="164"/>
  <c r="F34" i="164"/>
  <c r="G33" i="164"/>
  <c r="F33" i="164"/>
  <c r="G32" i="164"/>
  <c r="F32" i="164"/>
  <c r="G31" i="164"/>
  <c r="F31" i="164"/>
  <c r="G30" i="164"/>
  <c r="F30" i="164"/>
  <c r="G29" i="164"/>
  <c r="G37" i="164" s="1"/>
  <c r="F29" i="164"/>
  <c r="F37" i="164" s="1"/>
  <c r="O24" i="164"/>
  <c r="N24" i="164"/>
  <c r="G24" i="164"/>
  <c r="F24" i="164"/>
  <c r="O23" i="164"/>
  <c r="N23" i="164"/>
  <c r="G23" i="164"/>
  <c r="F23" i="164"/>
  <c r="O22" i="164"/>
  <c r="N22" i="164"/>
  <c r="G22" i="164"/>
  <c r="F22" i="164"/>
  <c r="O21" i="164"/>
  <c r="N21" i="164"/>
  <c r="G21" i="164"/>
  <c r="F21" i="164"/>
  <c r="O20" i="164"/>
  <c r="N20" i="164"/>
  <c r="G20" i="164"/>
  <c r="F20" i="164"/>
  <c r="O19" i="164"/>
  <c r="N19" i="164"/>
  <c r="G19" i="164"/>
  <c r="F19" i="164"/>
  <c r="O18" i="164"/>
  <c r="N18" i="164"/>
  <c r="G18" i="164"/>
  <c r="F18" i="164"/>
  <c r="O17" i="164"/>
  <c r="O25" i="164" s="1"/>
  <c r="N17" i="164"/>
  <c r="N25" i="164" s="1"/>
  <c r="G17" i="164"/>
  <c r="G25" i="164" s="1"/>
  <c r="F17" i="164"/>
  <c r="F25" i="164" s="1"/>
  <c r="O12" i="164"/>
  <c r="N12" i="164"/>
  <c r="G12" i="164"/>
  <c r="F12" i="164"/>
  <c r="H12" i="164" s="1"/>
  <c r="O11" i="164"/>
  <c r="N11" i="164"/>
  <c r="G11" i="164"/>
  <c r="F11" i="164"/>
  <c r="O10" i="164"/>
  <c r="N10" i="164"/>
  <c r="G10" i="164"/>
  <c r="F10" i="164"/>
  <c r="O9" i="164"/>
  <c r="N9" i="164"/>
  <c r="G9" i="164"/>
  <c r="H9" i="164" s="1"/>
  <c r="F9" i="164"/>
  <c r="O8" i="164"/>
  <c r="N8" i="164"/>
  <c r="G8" i="164"/>
  <c r="F8" i="164"/>
  <c r="O7" i="164"/>
  <c r="N7" i="164"/>
  <c r="G7" i="164"/>
  <c r="F7" i="164"/>
  <c r="O6" i="164"/>
  <c r="N6" i="164"/>
  <c r="G6" i="164"/>
  <c r="F6" i="164"/>
  <c r="O5" i="164"/>
  <c r="O13" i="164" s="1"/>
  <c r="N5" i="164"/>
  <c r="G5" i="164"/>
  <c r="G13" i="164" s="1"/>
  <c r="F5" i="164"/>
  <c r="H11" i="164" l="1"/>
  <c r="F13" i="164"/>
  <c r="P22" i="164"/>
  <c r="P11" i="164"/>
  <c r="H36" i="164"/>
  <c r="H6" i="164"/>
  <c r="H7" i="164"/>
  <c r="H8" i="164"/>
  <c r="H10" i="164"/>
  <c r="P19" i="164"/>
  <c r="P21" i="164"/>
  <c r="P23" i="164"/>
  <c r="P5" i="164"/>
  <c r="N13" i="164"/>
  <c r="P8" i="164"/>
  <c r="P10" i="164"/>
  <c r="P6" i="164"/>
  <c r="P12" i="164"/>
  <c r="H18" i="164"/>
  <c r="H24" i="164"/>
  <c r="H5" i="164"/>
  <c r="H19" i="164"/>
  <c r="H20" i="164"/>
  <c r="H21" i="164"/>
  <c r="H22" i="164"/>
  <c r="H23" i="164"/>
  <c r="H31" i="164"/>
  <c r="H33" i="164"/>
  <c r="H35" i="164"/>
  <c r="H17" i="164"/>
  <c r="P20" i="164"/>
  <c r="P24" i="164"/>
  <c r="P17" i="164"/>
  <c r="P18" i="164"/>
  <c r="H30" i="164"/>
  <c r="P7" i="164"/>
  <c r="P9" i="164"/>
  <c r="H29" i="164"/>
  <c r="H32" i="164"/>
  <c r="H34" i="164"/>
  <c r="H13" i="164" l="1"/>
  <c r="P25" i="164"/>
  <c r="H37" i="164"/>
  <c r="H25" i="164"/>
  <c r="P13" i="164"/>
  <c r="G36" i="157"/>
  <c r="F36" i="157"/>
  <c r="G35" i="157"/>
  <c r="F35" i="157"/>
  <c r="H35" i="157" s="1"/>
  <c r="G34" i="157"/>
  <c r="F34" i="157"/>
  <c r="G33" i="157"/>
  <c r="F33" i="157"/>
  <c r="H33" i="157" s="1"/>
  <c r="G32" i="157"/>
  <c r="F32" i="157"/>
  <c r="G31" i="157"/>
  <c r="F31" i="157"/>
  <c r="H31" i="157" s="1"/>
  <c r="G30" i="157"/>
  <c r="F30" i="157"/>
  <c r="G29" i="157"/>
  <c r="F29" i="157"/>
  <c r="H29" i="157" s="1"/>
  <c r="O24" i="157"/>
  <c r="N24" i="157"/>
  <c r="G24" i="157"/>
  <c r="F24" i="157"/>
  <c r="O23" i="157"/>
  <c r="N23" i="157"/>
  <c r="G23" i="157"/>
  <c r="F23" i="157"/>
  <c r="O22" i="157"/>
  <c r="N22" i="157"/>
  <c r="P22" i="157" s="1"/>
  <c r="G22" i="157"/>
  <c r="F22" i="157"/>
  <c r="O21" i="157"/>
  <c r="N21" i="157"/>
  <c r="G21" i="157"/>
  <c r="F21" i="157"/>
  <c r="O20" i="157"/>
  <c r="N20" i="157"/>
  <c r="G20" i="157"/>
  <c r="F20" i="157"/>
  <c r="O19" i="157"/>
  <c r="N19" i="157"/>
  <c r="G19" i="157"/>
  <c r="F19" i="157"/>
  <c r="O18" i="157"/>
  <c r="N18" i="157"/>
  <c r="G18" i="157"/>
  <c r="F18" i="157"/>
  <c r="O17" i="157"/>
  <c r="N17" i="157"/>
  <c r="G17" i="157"/>
  <c r="F17" i="157"/>
  <c r="O12" i="157"/>
  <c r="N12" i="157"/>
  <c r="G12" i="157"/>
  <c r="F12" i="157"/>
  <c r="O11" i="157"/>
  <c r="N11" i="157"/>
  <c r="G11" i="157"/>
  <c r="F11" i="157"/>
  <c r="O10" i="157"/>
  <c r="N10" i="157"/>
  <c r="G10" i="157"/>
  <c r="F10" i="157"/>
  <c r="O9" i="157"/>
  <c r="N9" i="157"/>
  <c r="G9" i="157"/>
  <c r="F9" i="157"/>
  <c r="O8" i="157"/>
  <c r="N8" i="157"/>
  <c r="G8" i="157"/>
  <c r="F8" i="157"/>
  <c r="O7" i="157"/>
  <c r="N7" i="157"/>
  <c r="G7" i="157"/>
  <c r="F7" i="157"/>
  <c r="O6" i="157"/>
  <c r="N6" i="157"/>
  <c r="G6" i="157"/>
  <c r="F6" i="157"/>
  <c r="O5" i="157"/>
  <c r="N5" i="157"/>
  <c r="G5" i="157"/>
  <c r="F5" i="157"/>
  <c r="P23" i="157" l="1"/>
  <c r="P21" i="157"/>
  <c r="P12" i="157"/>
  <c r="P10" i="157"/>
  <c r="H23" i="157"/>
  <c r="H19" i="157"/>
  <c r="H21" i="157"/>
  <c r="H12" i="157"/>
  <c r="P17" i="157"/>
  <c r="P18" i="157"/>
  <c r="P19" i="157"/>
  <c r="P20" i="157"/>
  <c r="P24" i="157"/>
  <c r="P5" i="157"/>
  <c r="P6" i="157"/>
  <c r="P7" i="157"/>
  <c r="P8" i="157"/>
  <c r="P9" i="157"/>
  <c r="P11" i="157"/>
  <c r="H18" i="157"/>
  <c r="H20" i="157"/>
  <c r="H22" i="157"/>
  <c r="H24" i="157"/>
  <c r="H5" i="157"/>
  <c r="H7" i="157"/>
  <c r="H9" i="157"/>
  <c r="H11" i="157"/>
  <c r="H30" i="157"/>
  <c r="H32" i="157"/>
  <c r="H34" i="157"/>
  <c r="H36" i="157"/>
  <c r="H17" i="157"/>
  <c r="H6" i="157"/>
  <c r="H8" i="157"/>
  <c r="H10" i="157"/>
  <c r="E43" i="151" l="1"/>
  <c r="D43" i="151"/>
  <c r="C43" i="151"/>
  <c r="G43" i="151" s="1"/>
  <c r="B43" i="151"/>
  <c r="F43" i="151" s="1"/>
  <c r="H43" i="151" s="1"/>
  <c r="M29" i="151"/>
  <c r="L29" i="151"/>
  <c r="K29" i="151"/>
  <c r="O29" i="151" s="1"/>
  <c r="J29" i="151"/>
  <c r="N29" i="151" s="1"/>
  <c r="P29" i="151" s="1"/>
  <c r="E29" i="151"/>
  <c r="D29" i="151"/>
  <c r="C29" i="151"/>
  <c r="B29" i="151"/>
  <c r="F29" i="151" s="1"/>
  <c r="M15" i="151"/>
  <c r="L15" i="151"/>
  <c r="K15" i="151"/>
  <c r="J15" i="151"/>
  <c r="N15" i="151" s="1"/>
  <c r="E15" i="151"/>
  <c r="D15" i="151"/>
  <c r="C15" i="151"/>
  <c r="G15" i="151" s="1"/>
  <c r="B15" i="151"/>
  <c r="F15" i="151" s="1"/>
  <c r="G14" i="151"/>
  <c r="F14" i="151"/>
  <c r="H14" i="151" s="1"/>
  <c r="G13" i="151"/>
  <c r="F13" i="151"/>
  <c r="G12" i="151"/>
  <c r="F12" i="151"/>
  <c r="H12" i="151" s="1"/>
  <c r="G11" i="151"/>
  <c r="F11" i="151"/>
  <c r="G10" i="151"/>
  <c r="F10" i="151"/>
  <c r="H10" i="151" s="1"/>
  <c r="G9" i="151"/>
  <c r="F9" i="151"/>
  <c r="G8" i="151"/>
  <c r="F8" i="151"/>
  <c r="H8" i="151" s="1"/>
  <c r="G7" i="151"/>
  <c r="F7" i="151"/>
  <c r="G6" i="151"/>
  <c r="F6" i="151"/>
  <c r="H6" i="151" s="1"/>
  <c r="G5" i="151"/>
  <c r="F5" i="151"/>
  <c r="O15" i="151" l="1"/>
  <c r="P15" i="151" s="1"/>
  <c r="G29" i="151"/>
  <c r="H29" i="151"/>
  <c r="H15" i="151"/>
  <c r="H13" i="151"/>
  <c r="H7" i="151"/>
  <c r="H9" i="151"/>
  <c r="H11" i="151"/>
  <c r="H5" i="151"/>
  <c r="B19" i="147" l="1"/>
  <c r="B20" i="147" l="1"/>
  <c r="C20" i="147"/>
  <c r="E20" i="147"/>
  <c r="C10" i="114"/>
  <c r="F10" i="114"/>
  <c r="I10" i="114"/>
  <c r="L10" i="114"/>
  <c r="O10" i="114"/>
  <c r="C12" i="114"/>
  <c r="F12" i="114"/>
  <c r="I12" i="114"/>
  <c r="L12" i="114"/>
  <c r="O12" i="114"/>
  <c r="C10" i="113"/>
  <c r="F10" i="113"/>
  <c r="I10" i="113"/>
  <c r="L10" i="113"/>
  <c r="O10" i="113"/>
  <c r="C12" i="113"/>
  <c r="F12" i="113"/>
  <c r="I12" i="113"/>
  <c r="L12" i="113"/>
  <c r="O12" i="113"/>
  <c r="B7" i="10"/>
  <c r="C7" i="10"/>
  <c r="C8" i="10" s="1"/>
  <c r="D7" i="10"/>
  <c r="D8" i="10" s="1"/>
  <c r="E7" i="10"/>
  <c r="F7" i="10"/>
  <c r="G7" i="10"/>
  <c r="H7" i="10"/>
  <c r="H8" i="10" s="1"/>
  <c r="I7" i="10"/>
  <c r="I8" i="10" s="1"/>
  <c r="J7" i="10"/>
  <c r="K7" i="10"/>
  <c r="K8" i="10" s="1"/>
  <c r="L7" i="10"/>
  <c r="L8" i="10" s="1"/>
  <c r="M7" i="10"/>
  <c r="M8" i="10" s="1"/>
  <c r="N7" i="10"/>
  <c r="O7" i="10"/>
  <c r="P7" i="10"/>
  <c r="P8" i="10" s="1"/>
  <c r="Q7" i="10"/>
  <c r="Q8" i="10" s="1"/>
  <c r="R7" i="10"/>
  <c r="B8" i="10"/>
  <c r="F8" i="10"/>
  <c r="G8" i="10"/>
  <c r="J8" i="10"/>
  <c r="N8" i="10"/>
  <c r="O8" i="10"/>
  <c r="R8" i="10"/>
  <c r="B31" i="107"/>
  <c r="B32" i="107" s="1"/>
  <c r="D31" i="107"/>
  <c r="D32" i="107" s="1"/>
  <c r="G31" i="107"/>
  <c r="G32" i="107" s="1"/>
  <c r="J31" i="107"/>
  <c r="M31" i="107"/>
  <c r="M32" i="107" s="1"/>
  <c r="P31" i="107"/>
  <c r="P32" i="107" s="1"/>
  <c r="S16" i="18"/>
  <c r="V16" i="18"/>
  <c r="S10" i="18"/>
  <c r="V10" i="18"/>
  <c r="S10" i="17"/>
  <c r="S18" i="17" s="1"/>
  <c r="V10" i="17"/>
  <c r="V11" i="17" s="1"/>
  <c r="V18" i="18" l="1"/>
  <c r="J32" i="107"/>
  <c r="E8" i="10"/>
  <c r="S18" i="18"/>
  <c r="R7" i="11" l="1"/>
  <c r="Y18" i="70"/>
  <c r="Y18" i="69"/>
  <c r="C16" i="143" l="1"/>
  <c r="B16" i="143"/>
  <c r="D16" i="142"/>
  <c r="C16" i="142"/>
  <c r="B16" i="142"/>
  <c r="E17" i="142" s="1"/>
  <c r="G16" i="142"/>
  <c r="B23" i="140"/>
  <c r="F24" i="140" s="1"/>
  <c r="D12" i="139"/>
  <c r="C12" i="139"/>
  <c r="B12" i="139"/>
  <c r="H12" i="139"/>
  <c r="H13" i="139" s="1"/>
  <c r="D12" i="138"/>
  <c r="D13" i="138" s="1"/>
  <c r="C12" i="138"/>
  <c r="C13" i="138" s="1"/>
  <c r="B12" i="138"/>
  <c r="F13" i="138" s="1"/>
  <c r="H12" i="138"/>
  <c r="H13" i="138" s="1"/>
  <c r="G19" i="136"/>
  <c r="D18" i="136"/>
  <c r="P17" i="136"/>
  <c r="O17" i="136"/>
  <c r="N17" i="136"/>
  <c r="N18" i="136" s="1"/>
  <c r="M17" i="136"/>
  <c r="L17" i="136"/>
  <c r="K17" i="136"/>
  <c r="J17" i="136"/>
  <c r="J18" i="136" s="1"/>
  <c r="I17" i="136"/>
  <c r="H17" i="136"/>
  <c r="G17" i="136"/>
  <c r="F17" i="136"/>
  <c r="F18" i="136" s="1"/>
  <c r="E17" i="136"/>
  <c r="D17" i="136"/>
  <c r="C17" i="136"/>
  <c r="C18" i="136" s="1"/>
  <c r="T17" i="136"/>
  <c r="T18" i="136" s="1"/>
  <c r="P8" i="136"/>
  <c r="O8" i="136"/>
  <c r="N8" i="136"/>
  <c r="M8" i="136"/>
  <c r="L8" i="136"/>
  <c r="K8" i="136"/>
  <c r="J8" i="136"/>
  <c r="I8" i="136"/>
  <c r="H8" i="136"/>
  <c r="H9" i="136" s="1"/>
  <c r="G8" i="136"/>
  <c r="F8" i="136"/>
  <c r="E8" i="136"/>
  <c r="D8" i="136"/>
  <c r="D9" i="136" s="1"/>
  <c r="C8" i="136"/>
  <c r="C9" i="136" s="1"/>
  <c r="T8" i="136"/>
  <c r="P17" i="134"/>
  <c r="O17" i="134"/>
  <c r="N17" i="134"/>
  <c r="M17" i="134"/>
  <c r="L17" i="134"/>
  <c r="K17" i="134"/>
  <c r="J17" i="134"/>
  <c r="I17" i="134"/>
  <c r="H17" i="134"/>
  <c r="G17" i="134"/>
  <c r="F17" i="134"/>
  <c r="E17" i="134"/>
  <c r="D17" i="134"/>
  <c r="C17" i="134"/>
  <c r="C18" i="134" s="1"/>
  <c r="T17" i="134"/>
  <c r="P8" i="134"/>
  <c r="O8" i="134"/>
  <c r="N8" i="134"/>
  <c r="M8" i="134"/>
  <c r="L8" i="134"/>
  <c r="K8" i="134"/>
  <c r="J8" i="134"/>
  <c r="I8" i="134"/>
  <c r="H8" i="134"/>
  <c r="G8" i="134"/>
  <c r="F8" i="134"/>
  <c r="E8" i="134"/>
  <c r="D8" i="134"/>
  <c r="C8" i="134"/>
  <c r="T8" i="134"/>
  <c r="O18" i="133"/>
  <c r="R17" i="133"/>
  <c r="Q17" i="133"/>
  <c r="Q18" i="133" s="1"/>
  <c r="P17" i="133"/>
  <c r="P18" i="133" s="1"/>
  <c r="O17" i="133"/>
  <c r="N17" i="133"/>
  <c r="N18" i="133" s="1"/>
  <c r="M17" i="133"/>
  <c r="M18" i="133" s="1"/>
  <c r="L17" i="133"/>
  <c r="L18" i="133" s="1"/>
  <c r="K17" i="133"/>
  <c r="J17" i="133"/>
  <c r="J18" i="133" s="1"/>
  <c r="I17" i="133"/>
  <c r="I18" i="133" s="1"/>
  <c r="H17" i="133"/>
  <c r="H18" i="133" s="1"/>
  <c r="G17" i="133"/>
  <c r="G18" i="133" s="1"/>
  <c r="F17" i="133"/>
  <c r="F18" i="133" s="1"/>
  <c r="E17" i="133"/>
  <c r="E18" i="133" s="1"/>
  <c r="D17" i="133"/>
  <c r="D18" i="133" s="1"/>
  <c r="C17" i="133"/>
  <c r="C18" i="133" s="1"/>
  <c r="V17" i="133"/>
  <c r="V18" i="133" s="1"/>
  <c r="R10" i="133"/>
  <c r="Q10" i="133"/>
  <c r="P10" i="133"/>
  <c r="O10" i="133"/>
  <c r="O19" i="133" s="1"/>
  <c r="N10" i="133"/>
  <c r="M10" i="133"/>
  <c r="L10" i="133"/>
  <c r="K10" i="133"/>
  <c r="K19" i="133" s="1"/>
  <c r="J10" i="133"/>
  <c r="I10" i="133"/>
  <c r="H10" i="133"/>
  <c r="G10" i="133"/>
  <c r="G19" i="133" s="1"/>
  <c r="F10" i="133"/>
  <c r="E10" i="133"/>
  <c r="D10" i="133"/>
  <c r="C10" i="133"/>
  <c r="C19" i="133" s="1"/>
  <c r="C20" i="133" s="1"/>
  <c r="V10" i="133"/>
  <c r="R17" i="132"/>
  <c r="Q17" i="132"/>
  <c r="P17" i="132"/>
  <c r="O17" i="132"/>
  <c r="N17" i="132"/>
  <c r="M17" i="132"/>
  <c r="L17" i="132"/>
  <c r="K17" i="132"/>
  <c r="J17" i="132"/>
  <c r="I17" i="132"/>
  <c r="H17" i="132"/>
  <c r="G17" i="132"/>
  <c r="F17" i="132"/>
  <c r="E17" i="132"/>
  <c r="D17" i="132"/>
  <c r="C17" i="132"/>
  <c r="V17" i="132"/>
  <c r="V19" i="132" s="1"/>
  <c r="R10" i="132"/>
  <c r="Q10" i="132"/>
  <c r="P10" i="132"/>
  <c r="P19" i="132" s="1"/>
  <c r="O10" i="132"/>
  <c r="N10" i="132"/>
  <c r="M10" i="132"/>
  <c r="L10" i="132"/>
  <c r="L19" i="132" s="1"/>
  <c r="K10" i="132"/>
  <c r="J10" i="132"/>
  <c r="I10" i="132"/>
  <c r="H10" i="132"/>
  <c r="H19" i="132" s="1"/>
  <c r="G10" i="132"/>
  <c r="F10" i="132"/>
  <c r="E10" i="132"/>
  <c r="D10" i="132"/>
  <c r="D19" i="132" s="1"/>
  <c r="C10" i="132"/>
  <c r="C17" i="143" l="1"/>
  <c r="G17" i="143"/>
  <c r="E17" i="143"/>
  <c r="D17" i="143"/>
  <c r="E24" i="140"/>
  <c r="D13" i="139"/>
  <c r="G11" i="132"/>
  <c r="T18" i="132"/>
  <c r="S18" i="132"/>
  <c r="O11" i="132"/>
  <c r="C11" i="132"/>
  <c r="T11" i="132"/>
  <c r="S11" i="132"/>
  <c r="C19" i="132"/>
  <c r="H20" i="132" s="1"/>
  <c r="O19" i="132"/>
  <c r="O20" i="132" s="1"/>
  <c r="L19" i="134"/>
  <c r="L20" i="134" s="1"/>
  <c r="I19" i="136"/>
  <c r="E11" i="132"/>
  <c r="I11" i="132"/>
  <c r="M11" i="132"/>
  <c r="Q11" i="132"/>
  <c r="N11" i="132"/>
  <c r="D18" i="132"/>
  <c r="H18" i="132"/>
  <c r="L18" i="132"/>
  <c r="P18" i="132"/>
  <c r="R18" i="133"/>
  <c r="K19" i="136"/>
  <c r="K11" i="132"/>
  <c r="F11" i="132"/>
  <c r="D20" i="132"/>
  <c r="G19" i="132"/>
  <c r="K19" i="132"/>
  <c r="K20" i="132" s="1"/>
  <c r="D19" i="134"/>
  <c r="H19" i="134"/>
  <c r="P19" i="134"/>
  <c r="P20" i="134" s="1"/>
  <c r="E19" i="136"/>
  <c r="M19" i="136"/>
  <c r="J11" i="132"/>
  <c r="R11" i="132"/>
  <c r="D19" i="133"/>
  <c r="H19" i="133"/>
  <c r="L19" i="133"/>
  <c r="P19" i="133"/>
  <c r="K18" i="133"/>
  <c r="D17" i="142"/>
  <c r="G17" i="142"/>
  <c r="C17" i="142"/>
  <c r="C24" i="140"/>
  <c r="H24" i="140"/>
  <c r="D24" i="140"/>
  <c r="C13" i="139"/>
  <c r="E9" i="136"/>
  <c r="F19" i="136"/>
  <c r="N19" i="136"/>
  <c r="F9" i="136"/>
  <c r="G18" i="136"/>
  <c r="O18" i="136"/>
  <c r="G9" i="136"/>
  <c r="K9" i="136"/>
  <c r="O9" i="136"/>
  <c r="M9" i="136"/>
  <c r="D19" i="136"/>
  <c r="H19" i="136"/>
  <c r="L19" i="136"/>
  <c r="L20" i="136" s="1"/>
  <c r="P19" i="136"/>
  <c r="P20" i="136" s="1"/>
  <c r="L18" i="136"/>
  <c r="J19" i="136"/>
  <c r="K18" i="136"/>
  <c r="L9" i="136"/>
  <c r="P9" i="136"/>
  <c r="N9" i="136"/>
  <c r="E18" i="136"/>
  <c r="I18" i="136"/>
  <c r="M18" i="136"/>
  <c r="C19" i="136"/>
  <c r="C20" i="136" s="1"/>
  <c r="E19" i="134"/>
  <c r="E20" i="134" s="1"/>
  <c r="M19" i="134"/>
  <c r="F19" i="134"/>
  <c r="F20" i="134" s="1"/>
  <c r="N19" i="134"/>
  <c r="N20" i="134" s="1"/>
  <c r="C19" i="134"/>
  <c r="C20" i="134" s="1"/>
  <c r="G19" i="134"/>
  <c r="K19" i="134"/>
  <c r="K20" i="134" s="1"/>
  <c r="O19" i="134"/>
  <c r="O20" i="134" s="1"/>
  <c r="E18" i="134"/>
  <c r="T18" i="134"/>
  <c r="F18" i="134"/>
  <c r="N18" i="134"/>
  <c r="J19" i="134"/>
  <c r="J20" i="134" s="1"/>
  <c r="G18" i="134"/>
  <c r="K18" i="134"/>
  <c r="O18" i="134"/>
  <c r="M18" i="134"/>
  <c r="M20" i="134"/>
  <c r="D18" i="134"/>
  <c r="H18" i="134"/>
  <c r="L18" i="134"/>
  <c r="P18" i="134"/>
  <c r="I19" i="134"/>
  <c r="I20" i="134" s="1"/>
  <c r="R11" i="133"/>
  <c r="H20" i="133"/>
  <c r="L20" i="133"/>
  <c r="D11" i="133"/>
  <c r="E19" i="133"/>
  <c r="E20" i="133" s="1"/>
  <c r="I11" i="133"/>
  <c r="M19" i="133"/>
  <c r="M20" i="133" s="1"/>
  <c r="Q11" i="133"/>
  <c r="G11" i="133"/>
  <c r="O11" i="133"/>
  <c r="C11" i="133"/>
  <c r="K11" i="133"/>
  <c r="D20" i="133"/>
  <c r="P20" i="133"/>
  <c r="L11" i="133"/>
  <c r="F11" i="133"/>
  <c r="J11" i="133"/>
  <c r="N11" i="133"/>
  <c r="R19" i="133"/>
  <c r="R20" i="133" s="1"/>
  <c r="H11" i="133"/>
  <c r="P11" i="133"/>
  <c r="K18" i="132"/>
  <c r="E19" i="132"/>
  <c r="E20" i="132" s="1"/>
  <c r="I18" i="132"/>
  <c r="M18" i="132"/>
  <c r="Q19" i="132"/>
  <c r="Q20" i="132" s="1"/>
  <c r="G18" i="132"/>
  <c r="O18" i="132"/>
  <c r="C18" i="132"/>
  <c r="R18" i="132"/>
  <c r="V18" i="132"/>
  <c r="F18" i="132"/>
  <c r="J18" i="132"/>
  <c r="N18" i="132"/>
  <c r="R19" i="132"/>
  <c r="R20" i="132" s="1"/>
  <c r="T19" i="136"/>
  <c r="T9" i="136"/>
  <c r="T19" i="134"/>
  <c r="T20" i="134" s="1"/>
  <c r="O9" i="134"/>
  <c r="H20" i="134"/>
  <c r="H9" i="134"/>
  <c r="F9" i="134"/>
  <c r="J9" i="134"/>
  <c r="N9" i="134"/>
  <c r="D9" i="134"/>
  <c r="L9" i="134"/>
  <c r="J18" i="134"/>
  <c r="F20" i="136"/>
  <c r="J9" i="136"/>
  <c r="D20" i="136"/>
  <c r="H20" i="136"/>
  <c r="H18" i="136"/>
  <c r="P18" i="136"/>
  <c r="O19" i="136"/>
  <c r="G9" i="134"/>
  <c r="T9" i="134"/>
  <c r="D20" i="134"/>
  <c r="P9" i="134"/>
  <c r="E9" i="134"/>
  <c r="I9" i="134"/>
  <c r="M9" i="134"/>
  <c r="C9" i="134"/>
  <c r="K9" i="134"/>
  <c r="I18" i="134"/>
  <c r="M20" i="136"/>
  <c r="I9" i="136"/>
  <c r="G20" i="132"/>
  <c r="G20" i="133"/>
  <c r="K20" i="133"/>
  <c r="O20" i="133"/>
  <c r="V19" i="133"/>
  <c r="V20" i="133" s="1"/>
  <c r="V11" i="133"/>
  <c r="I19" i="132"/>
  <c r="I20" i="132" s="1"/>
  <c r="M19" i="132"/>
  <c r="M20" i="132" s="1"/>
  <c r="I19" i="133"/>
  <c r="I20" i="133" s="1"/>
  <c r="Q19" i="133"/>
  <c r="Q20" i="133" s="1"/>
  <c r="J19" i="132"/>
  <c r="J20" i="132" s="1"/>
  <c r="D11" i="132"/>
  <c r="H11" i="132"/>
  <c r="L11" i="132"/>
  <c r="P11" i="132"/>
  <c r="E18" i="132"/>
  <c r="Q18" i="132"/>
  <c r="E11" i="133"/>
  <c r="M11" i="133"/>
  <c r="F19" i="132"/>
  <c r="F20" i="132" s="1"/>
  <c r="N19" i="132"/>
  <c r="N20" i="132" s="1"/>
  <c r="F19" i="133"/>
  <c r="F20" i="133" s="1"/>
  <c r="J19" i="133"/>
  <c r="J20" i="133" s="1"/>
  <c r="N19" i="133"/>
  <c r="N20" i="133" s="1"/>
  <c r="L20" i="132" l="1"/>
  <c r="V20" i="132"/>
  <c r="P20" i="132"/>
  <c r="C20" i="132"/>
  <c r="T20" i="132"/>
  <c r="S20" i="132"/>
  <c r="I20" i="136"/>
  <c r="T20" i="136"/>
  <c r="G20" i="134"/>
  <c r="G20" i="136"/>
  <c r="J20" i="136"/>
  <c r="E20" i="136"/>
  <c r="O20" i="136"/>
  <c r="N20" i="136"/>
  <c r="K20" i="136"/>
  <c r="P31" i="108" l="1"/>
  <c r="M31" i="108"/>
  <c r="J31" i="108"/>
  <c r="G31" i="108"/>
  <c r="D31" i="108"/>
  <c r="B31" i="108"/>
  <c r="D32" i="108" l="1"/>
  <c r="P32" i="108"/>
  <c r="B32" i="108"/>
  <c r="M32" i="108"/>
  <c r="J32" i="108"/>
  <c r="G32" i="108"/>
  <c r="R16" i="18" l="1"/>
  <c r="R10" i="18"/>
  <c r="R16" i="17"/>
  <c r="R10" i="17"/>
  <c r="R18" i="18" l="1"/>
  <c r="R18" i="17"/>
  <c r="Q10" i="73" l="1"/>
  <c r="Q11" i="73" s="1"/>
  <c r="Q10" i="72"/>
  <c r="Q11" i="72" s="1"/>
  <c r="X18" i="70"/>
  <c r="X18" i="69"/>
  <c r="Q7" i="11" l="1"/>
  <c r="Q16" i="18" l="1"/>
  <c r="Q10" i="18"/>
  <c r="Q16" i="17"/>
  <c r="Q10" i="17"/>
  <c r="Q18" i="18" l="1"/>
  <c r="Q18" i="17"/>
  <c r="N10" i="72" l="1"/>
  <c r="N11" i="72" s="1"/>
  <c r="N10" i="73"/>
  <c r="N11" i="73" s="1"/>
  <c r="W18" i="70"/>
  <c r="W18" i="69"/>
  <c r="P7" i="11"/>
  <c r="P16" i="18" l="1"/>
  <c r="O16" i="18"/>
  <c r="N16" i="18"/>
  <c r="M16" i="18"/>
  <c r="L16" i="18"/>
  <c r="K16" i="18"/>
  <c r="J16" i="18"/>
  <c r="I16" i="18"/>
  <c r="H16" i="18"/>
  <c r="G16" i="18"/>
  <c r="F16" i="18"/>
  <c r="E16" i="18"/>
  <c r="D16" i="18"/>
  <c r="C16" i="18"/>
  <c r="P10" i="18"/>
  <c r="O10" i="18"/>
  <c r="N10" i="18"/>
  <c r="M10" i="18"/>
  <c r="L10" i="18"/>
  <c r="K10" i="18"/>
  <c r="J10" i="18"/>
  <c r="I10" i="18"/>
  <c r="H10" i="18"/>
  <c r="G10" i="18"/>
  <c r="F10" i="18"/>
  <c r="F11" i="18" s="1"/>
  <c r="E10" i="18"/>
  <c r="D10" i="18"/>
  <c r="C10" i="18"/>
  <c r="V17" i="18" l="1"/>
  <c r="S17" i="18"/>
  <c r="V11" i="18"/>
  <c r="S11" i="18"/>
  <c r="J18" i="18"/>
  <c r="Q17" i="18"/>
  <c r="R17" i="18"/>
  <c r="Q11" i="18"/>
  <c r="R11" i="18"/>
  <c r="N11" i="18"/>
  <c r="C11" i="18"/>
  <c r="K11" i="18"/>
  <c r="J17" i="18"/>
  <c r="O18" i="18"/>
  <c r="P11" i="18"/>
  <c r="G11" i="18"/>
  <c r="O11" i="18"/>
  <c r="E11" i="18"/>
  <c r="I11" i="18"/>
  <c r="M11" i="18"/>
  <c r="J11" i="18"/>
  <c r="C17" i="18"/>
  <c r="D11" i="18"/>
  <c r="H11" i="18"/>
  <c r="L11" i="18"/>
  <c r="E18" i="18"/>
  <c r="I18" i="18"/>
  <c r="M18" i="18"/>
  <c r="F18" i="18"/>
  <c r="N18" i="18"/>
  <c r="C18" i="18"/>
  <c r="E17" i="18"/>
  <c r="M17" i="18"/>
  <c r="G17" i="18"/>
  <c r="K17" i="18"/>
  <c r="F17" i="18"/>
  <c r="N17" i="18"/>
  <c r="D17" i="18"/>
  <c r="H17" i="18"/>
  <c r="L17" i="18"/>
  <c r="P17" i="18"/>
  <c r="I17" i="18"/>
  <c r="G18" i="18"/>
  <c r="K18" i="18"/>
  <c r="D18" i="18"/>
  <c r="H18" i="18"/>
  <c r="L18" i="18"/>
  <c r="P18" i="18"/>
  <c r="O17" i="18"/>
  <c r="V16" i="17"/>
  <c r="V18" i="17" s="1"/>
  <c r="P16" i="17"/>
  <c r="O16" i="17"/>
  <c r="N16" i="17"/>
  <c r="M16" i="17"/>
  <c r="L16" i="17"/>
  <c r="K16" i="17"/>
  <c r="J16" i="17"/>
  <c r="I16" i="17"/>
  <c r="H16" i="17"/>
  <c r="G16" i="17"/>
  <c r="F16" i="17"/>
  <c r="E16" i="17"/>
  <c r="D16" i="17"/>
  <c r="C16" i="17"/>
  <c r="R17" i="17" s="1"/>
  <c r="O10" i="17"/>
  <c r="N10" i="17"/>
  <c r="M10" i="17"/>
  <c r="M11" i="17" s="1"/>
  <c r="L10" i="17"/>
  <c r="K10" i="17"/>
  <c r="J10" i="17"/>
  <c r="I10" i="17"/>
  <c r="I11" i="17" s="1"/>
  <c r="H10" i="17"/>
  <c r="G10" i="17"/>
  <c r="F10" i="17"/>
  <c r="E10" i="17"/>
  <c r="E11" i="17" s="1"/>
  <c r="D10" i="17"/>
  <c r="C10" i="17"/>
  <c r="P10" i="17"/>
  <c r="R19" i="18" l="1"/>
  <c r="V19" i="18"/>
  <c r="S19" i="18"/>
  <c r="S11" i="17"/>
  <c r="R11" i="17"/>
  <c r="D11" i="17"/>
  <c r="H11" i="17"/>
  <c r="L11" i="17"/>
  <c r="D17" i="17"/>
  <c r="P11" i="17"/>
  <c r="O19" i="18"/>
  <c r="C19" i="18"/>
  <c r="Q19" i="18"/>
  <c r="L19" i="18"/>
  <c r="G19" i="18"/>
  <c r="F19" i="18"/>
  <c r="I19" i="18"/>
  <c r="P19" i="18"/>
  <c r="K19" i="18"/>
  <c r="C17" i="17"/>
  <c r="Q17" i="17"/>
  <c r="C11" i="17"/>
  <c r="Q11" i="17"/>
  <c r="J18" i="17"/>
  <c r="E18" i="17"/>
  <c r="I18" i="17"/>
  <c r="M18" i="17"/>
  <c r="F18" i="17"/>
  <c r="N18" i="17"/>
  <c r="G11" i="17"/>
  <c r="K11" i="17"/>
  <c r="O11" i="17"/>
  <c r="F11" i="17"/>
  <c r="J11" i="17"/>
  <c r="N11" i="17"/>
  <c r="C18" i="17"/>
  <c r="G17" i="17"/>
  <c r="K18" i="17"/>
  <c r="O18" i="17"/>
  <c r="D18" i="17"/>
  <c r="D19" i="17" s="1"/>
  <c r="H17" i="17"/>
  <c r="L18" i="17"/>
  <c r="P18" i="17"/>
  <c r="E19" i="18"/>
  <c r="H19" i="18"/>
  <c r="N19" i="18"/>
  <c r="D19" i="18"/>
  <c r="J19" i="18"/>
  <c r="M19" i="18"/>
  <c r="K17" i="17"/>
  <c r="O17" i="17"/>
  <c r="G18" i="17"/>
  <c r="H18" i="17"/>
  <c r="L17" i="17"/>
  <c r="P17" i="17"/>
  <c r="E17" i="17"/>
  <c r="I17" i="17"/>
  <c r="M17" i="17"/>
  <c r="V17" i="17"/>
  <c r="F17" i="17"/>
  <c r="J17" i="17"/>
  <c r="N17" i="17"/>
  <c r="R19" i="17" l="1"/>
  <c r="S19" i="17"/>
  <c r="F19" i="17"/>
  <c r="V19" i="17"/>
  <c r="O19" i="17"/>
  <c r="K19" i="17"/>
  <c r="M19" i="17"/>
  <c r="G19" i="17"/>
  <c r="N19" i="17"/>
  <c r="I19" i="17"/>
  <c r="C19" i="17"/>
  <c r="Q19" i="17"/>
  <c r="E19" i="17"/>
  <c r="J19" i="17"/>
  <c r="P19" i="17"/>
  <c r="H19" i="17"/>
  <c r="L19" i="17"/>
  <c r="O7" i="11"/>
  <c r="N7" i="11"/>
  <c r="M7" i="11"/>
  <c r="L7" i="11"/>
  <c r="K7" i="11"/>
  <c r="J7" i="11"/>
  <c r="I7" i="11"/>
  <c r="H7" i="11"/>
  <c r="G7" i="11"/>
  <c r="F7" i="11"/>
  <c r="E7" i="11"/>
  <c r="D7" i="11"/>
  <c r="C7" i="11"/>
  <c r="B7" i="11"/>
  <c r="B8" i="11" s="1"/>
  <c r="I8" i="11" l="1"/>
  <c r="J8" i="11"/>
  <c r="F8" i="11"/>
  <c r="D8" i="11"/>
  <c r="H8" i="11"/>
  <c r="L8" i="11"/>
  <c r="E8" i="11"/>
  <c r="M8" i="11"/>
  <c r="P8" i="11"/>
  <c r="R8" i="11"/>
  <c r="Q8" i="11"/>
  <c r="N8" i="11"/>
  <c r="C8" i="11"/>
  <c r="G8" i="11"/>
  <c r="K8" i="11"/>
  <c r="O8" i="11"/>
  <c r="U18" i="69" l="1"/>
  <c r="U18" i="70"/>
  <c r="R18" i="70"/>
  <c r="O18" i="70"/>
  <c r="L18" i="70"/>
  <c r="I18" i="70"/>
  <c r="B18" i="70"/>
  <c r="T18" i="69"/>
  <c r="O18" i="69"/>
  <c r="I18" i="69"/>
  <c r="B18" i="69"/>
  <c r="R19" i="70" l="1"/>
  <c r="Y19" i="70"/>
  <c r="X19" i="70"/>
  <c r="W19" i="70"/>
  <c r="B19" i="70"/>
  <c r="O19" i="70"/>
  <c r="U19" i="70"/>
  <c r="L19" i="70"/>
  <c r="I19" i="70"/>
</calcChain>
</file>

<file path=xl/sharedStrings.xml><?xml version="1.0" encoding="utf-8"?>
<sst xmlns="http://schemas.openxmlformats.org/spreadsheetml/2006/main" count="3515" uniqueCount="561">
  <si>
    <t>AM Peak 07:30-09:29</t>
  </si>
  <si>
    <t>Off-Peak 09:30-13:29</t>
  </si>
  <si>
    <t>Inbound</t>
  </si>
  <si>
    <t>Outbound</t>
  </si>
  <si>
    <t>Station</t>
  </si>
  <si>
    <t>Board</t>
  </si>
  <si>
    <t>Alight</t>
  </si>
  <si>
    <t>Altrincham</t>
  </si>
  <si>
    <t>Ashton</t>
  </si>
  <si>
    <t>Atherton</t>
  </si>
  <si>
    <t>Bolton</t>
  </si>
  <si>
    <t>Bramhall</t>
  </si>
  <si>
    <t>Bredbury</t>
  </si>
  <si>
    <t>Bromley Cross</t>
  </si>
  <si>
    <t>Burnage</t>
  </si>
  <si>
    <t>Cheadle Hulme</t>
  </si>
  <si>
    <t>Daisy Hill</t>
  </si>
  <si>
    <t>Davenport</t>
  </si>
  <si>
    <t>Eccles</t>
  </si>
  <si>
    <t>Flowery Field</t>
  </si>
  <si>
    <t>Gatley</t>
  </si>
  <si>
    <t>Glossop</t>
  </si>
  <si>
    <t>Gorton</t>
  </si>
  <si>
    <t>Greenfield</t>
  </si>
  <si>
    <t>Guide Bridge</t>
  </si>
  <si>
    <t>Hadfield</t>
  </si>
  <si>
    <t>Hazel Grove</t>
  </si>
  <si>
    <t>Heald Green</t>
  </si>
  <si>
    <t>Heaton Chapel</t>
  </si>
  <si>
    <t>Horwich Parkway</t>
  </si>
  <si>
    <t>Irlam</t>
  </si>
  <si>
    <t>Levenshulme</t>
  </si>
  <si>
    <t>Littleborough</t>
  </si>
  <si>
    <t>Marple</t>
  </si>
  <si>
    <t>Mauldeth Road</t>
  </si>
  <si>
    <t>Mills Hill</t>
  </si>
  <si>
    <t>Mossley</t>
  </si>
  <si>
    <t>Navigation Road</t>
  </si>
  <si>
    <t>Reddish North</t>
  </si>
  <si>
    <t>Rochdale</t>
  </si>
  <si>
    <t>Romiley</t>
  </si>
  <si>
    <t>Rose Hill</t>
  </si>
  <si>
    <t>Salford Crescent</t>
  </si>
  <si>
    <t>Stalybridge</t>
  </si>
  <si>
    <t>Stockport</t>
  </si>
  <si>
    <t>Urmston</t>
  </si>
  <si>
    <t>Walkden</t>
  </si>
  <si>
    <t>Wigan Wallgate</t>
  </si>
  <si>
    <t>Woodsmoor</t>
  </si>
  <si>
    <t>Notes:</t>
  </si>
  <si>
    <t>Line/Corridor</t>
  </si>
  <si>
    <t>Wigan/Bolton</t>
  </si>
  <si>
    <t>Rochdale/Oldham</t>
  </si>
  <si>
    <t>North Side Total</t>
  </si>
  <si>
    <t>Patronage Index</t>
  </si>
  <si>
    <t>% Total Patronage</t>
  </si>
  <si>
    <t>Marple/Glossop</t>
  </si>
  <si>
    <t>Styal Excl. Airport</t>
  </si>
  <si>
    <t>Manchester Airport</t>
  </si>
  <si>
    <t>N/A</t>
  </si>
  <si>
    <t>South Side Total</t>
  </si>
  <si>
    <t>Grand Total</t>
  </si>
  <si>
    <t>Figures for 1991 are based on full counts at every station in each corridor.</t>
  </si>
  <si>
    <t>Note on Industrial Action:</t>
  </si>
  <si>
    <t>There was sustained industrial action in 2002 by employees of First North Western and Arriva. While an attempt was made to avoid actual strike days the work to rule by First North Western staff in particular may have had an effect on passenger numbers.</t>
  </si>
  <si>
    <t>Total</t>
  </si>
  <si>
    <t>Index</t>
  </si>
  <si>
    <t>Navigation Rd</t>
  </si>
  <si>
    <t>AM Peak 07:30-09:30</t>
  </si>
  <si>
    <t>Mcr Bound</t>
  </si>
  <si>
    <t>Alt Bound</t>
  </si>
  <si>
    <t>Both Directions</t>
  </si>
  <si>
    <t>Boarders</t>
  </si>
  <si>
    <t>Alighters</t>
  </si>
  <si>
    <t>All</t>
  </si>
  <si>
    <t>Timperley</t>
  </si>
  <si>
    <t>Brooklands</t>
  </si>
  <si>
    <t>Sale</t>
  </si>
  <si>
    <t>Dane Road</t>
  </si>
  <si>
    <t>Stretford</t>
  </si>
  <si>
    <t>Old Trafford</t>
  </si>
  <si>
    <t>Trafford Bar</t>
  </si>
  <si>
    <t xml:space="preserve">Total </t>
  </si>
  <si>
    <t>Off-peak 09:30-13:30</t>
  </si>
  <si>
    <t>Bury Bound</t>
  </si>
  <si>
    <t>Bury Interchange</t>
  </si>
  <si>
    <t>Radcliffe</t>
  </si>
  <si>
    <t>Whitefield</t>
  </si>
  <si>
    <t>Besses O'th'Barn</t>
  </si>
  <si>
    <t>Prestwich</t>
  </si>
  <si>
    <t>Heaton Park</t>
  </si>
  <si>
    <t>Bowker Vale</t>
  </si>
  <si>
    <t>Crumpsall</t>
  </si>
  <si>
    <t>Eccles Bound</t>
  </si>
  <si>
    <t>Eccles ML</t>
  </si>
  <si>
    <t>Ladywell</t>
  </si>
  <si>
    <t>Weaste</t>
  </si>
  <si>
    <t>Langworthy</t>
  </si>
  <si>
    <t>Broadway</t>
  </si>
  <si>
    <t>Harbour City</t>
  </si>
  <si>
    <t>Anchorage</t>
  </si>
  <si>
    <t>Salford Quays</t>
  </si>
  <si>
    <t>Exchange Quay</t>
  </si>
  <si>
    <t>Pomona</t>
  </si>
  <si>
    <t>Zone</t>
  </si>
  <si>
    <t>Outer Area (Zones F and G)</t>
  </si>
  <si>
    <t>Inner Area (Zone E)</t>
  </si>
  <si>
    <t>* Cornbrook station opened in Dec. 1999 with the Eccles extension.  Street access available only from Sept. 2005.</t>
  </si>
  <si>
    <t>Outer Area</t>
  </si>
  <si>
    <t>Besses O'Th'Barn</t>
  </si>
  <si>
    <t>Inner Area</t>
  </si>
  <si>
    <t>Exchange Quays</t>
  </si>
  <si>
    <t>Wigan North Western</t>
  </si>
  <si>
    <t>Grand Total (excl. Rochdale/Oldham)</t>
  </si>
  <si>
    <t>Patronage Index (excl. Rochdale/Oldham)</t>
  </si>
  <si>
    <t>In 2010 there were works at Bolton station that affected access to the platforms</t>
  </si>
  <si>
    <t>Version No.</t>
  </si>
  <si>
    <t>Purpose/ Changes</t>
  </si>
  <si>
    <t xml:space="preserve">Author </t>
  </si>
  <si>
    <t>Date Changed</t>
  </si>
  <si>
    <t xml:space="preserve">Date Issued </t>
  </si>
  <si>
    <t>To Whom</t>
  </si>
  <si>
    <t>www.gmtu.gov.uk</t>
  </si>
  <si>
    <t>All enquiries to:</t>
  </si>
  <si>
    <t>Transport for Greater Manchester</t>
  </si>
  <si>
    <t>2 Piccadilly Place</t>
  </si>
  <si>
    <t xml:space="preserve">Manchester </t>
  </si>
  <si>
    <t>M1 3BG</t>
  </si>
  <si>
    <t>Telephone:</t>
  </si>
  <si>
    <t>Internal Tel:</t>
  </si>
  <si>
    <t>e-mail:</t>
  </si>
  <si>
    <t>website:</t>
  </si>
  <si>
    <t xml:space="preserve">http://www.gmtu.gov.uk/ </t>
  </si>
  <si>
    <t>Media City UK</t>
  </si>
  <si>
    <t>-</t>
  </si>
  <si>
    <t>MediaCityUK</t>
  </si>
  <si>
    <t>Notes</t>
  </si>
  <si>
    <t>St. Werburgh's Road</t>
  </si>
  <si>
    <t>Chorlton</t>
  </si>
  <si>
    <t>Firswood</t>
  </si>
  <si>
    <t>Cornbrook*</t>
  </si>
  <si>
    <t>Abraham Moss</t>
  </si>
  <si>
    <t>First Release</t>
  </si>
  <si>
    <t>**Old Trafford 2011 - A signal failure caused some passengers to experience slight delays on the Altrincham ML between 10:00-11:00</t>
  </si>
  <si>
    <t>Old Trafford**</t>
  </si>
  <si>
    <t>Castleton</t>
  </si>
  <si>
    <t>Moston</t>
  </si>
  <si>
    <t>Smithy Bridge</t>
  </si>
  <si>
    <t>Strines</t>
  </si>
  <si>
    <t>Monsall</t>
  </si>
  <si>
    <t>Central Park</t>
  </si>
  <si>
    <t>Newton Heath &amp; Moston</t>
  </si>
  <si>
    <t>Failsworth</t>
  </si>
  <si>
    <t>Hollinwood</t>
  </si>
  <si>
    <t>South Chadderton</t>
  </si>
  <si>
    <t>Freehold</t>
  </si>
  <si>
    <t>The table and figure numbering in this report reflects that of the full document.</t>
  </si>
  <si>
    <t>The Oldham Loop was closed when surveys where conducted in 2009, 2010 and 2011 and  re-opened as a Metrolink line in 2012. Consequently Grand Totals have been provided including and excluding the Rochdale/Oldham corridor</t>
  </si>
  <si>
    <t>Lostock Junction</t>
  </si>
  <si>
    <t>n/a</t>
  </si>
  <si>
    <t>Dean Lane</t>
  </si>
  <si>
    <t>Derker</t>
  </si>
  <si>
    <t>Milnrow</t>
  </si>
  <si>
    <t>New Hey</t>
  </si>
  <si>
    <t>Oldham Mumps</t>
  </si>
  <si>
    <t>Oldham Werneth</t>
  </si>
  <si>
    <t>Shaw</t>
  </si>
  <si>
    <t>na</t>
  </si>
  <si>
    <t>In 2010 there were works at Bolton station that affected access to the platforms.</t>
  </si>
  <si>
    <t>St Werburgh's Road</t>
  </si>
  <si>
    <t>Cornbrook included on Altrincham tables</t>
  </si>
  <si>
    <t>Counts for Cornbrook station shown on Altrincham line.</t>
  </si>
  <si>
    <t>Chassen Road</t>
  </si>
  <si>
    <t>Flixton</t>
  </si>
  <si>
    <t>Glazebrook</t>
  </si>
  <si>
    <t>Humphrey Park</t>
  </si>
  <si>
    <t>Trafford Park</t>
  </si>
  <si>
    <t>Queens Road</t>
  </si>
  <si>
    <t>1. Inbound refers to passengers travelling on trains towards Manchester and Outbound to passengers on trains travelling away from Manchester unless stated otherwise.</t>
  </si>
  <si>
    <t>2. Glossop Inbound patronage refers to passengers travelling towards Manchester on trains that started in Hadfield. Outbound patronage refers to passengers on trains travelling towards Hadfield.</t>
  </si>
  <si>
    <t>East Didsbury</t>
  </si>
  <si>
    <t>Didsbury Village</t>
  </si>
  <si>
    <t>West Didsbury</t>
  </si>
  <si>
    <t>Burton Road</t>
  </si>
  <si>
    <t>Withington</t>
  </si>
  <si>
    <t>Shaw &amp; Crompton</t>
  </si>
  <si>
    <t>Newhey</t>
  </si>
  <si>
    <t>Kingsway Business Park</t>
  </si>
  <si>
    <t>Newbold</t>
  </si>
  <si>
    <t>Extension to Rochdale Rail Station opened in February 2013.</t>
  </si>
  <si>
    <t>New Islington</t>
  </si>
  <si>
    <t>Holt Town</t>
  </si>
  <si>
    <t>Etihad Campus</t>
  </si>
  <si>
    <t>Velopark</t>
  </si>
  <si>
    <t>Clayton Hall</t>
  </si>
  <si>
    <t>Edge Lane</t>
  </si>
  <si>
    <t>Cemetery Road</t>
  </si>
  <si>
    <t>Droylsden</t>
  </si>
  <si>
    <t>Rochdale Bound</t>
  </si>
  <si>
    <t>Extension to Shaw &amp; Crompton opened in December 2012.</t>
  </si>
  <si>
    <t>East Didsbury Bound</t>
  </si>
  <si>
    <t>Nov 2011</t>
  </si>
  <si>
    <t>Nov 2012</t>
  </si>
  <si>
    <t>Feb 2014</t>
  </si>
  <si>
    <t>Ashton-under-Lyne</t>
  </si>
  <si>
    <t>Ashton West</t>
  </si>
  <si>
    <t>Ashton Moss</t>
  </si>
  <si>
    <t>Audenshaw</t>
  </si>
  <si>
    <t>Extension to Droylsden opened on 11th February 2013.</t>
  </si>
  <si>
    <t>Extension to Ashton-under-Lyne opened on 9th October 2013.</t>
  </si>
  <si>
    <t>Ashburys</t>
  </si>
  <si>
    <t>Belle Vue</t>
  </si>
  <si>
    <t>Brinnington</t>
  </si>
  <si>
    <t>Broadbottom</t>
  </si>
  <si>
    <t>Dinting</t>
  </si>
  <si>
    <t>Fairfield</t>
  </si>
  <si>
    <t>Farnworth</t>
  </si>
  <si>
    <t>Godley</t>
  </si>
  <si>
    <t>Hale</t>
  </si>
  <si>
    <t>Hattersley</t>
  </si>
  <si>
    <t>Hyde Central</t>
  </si>
  <si>
    <t>Hyde North</t>
  </si>
  <si>
    <t>Middlewood</t>
  </si>
  <si>
    <t>Newton</t>
  </si>
  <si>
    <t>Ryder Brow</t>
  </si>
  <si>
    <t>Swinton</t>
  </si>
  <si>
    <t>Woodley</t>
  </si>
  <si>
    <t>Westwood</t>
  </si>
  <si>
    <t>Oldham King Street</t>
  </si>
  <si>
    <t>Oldham Central</t>
  </si>
  <si>
    <t>Rochdale Rail Station</t>
  </si>
  <si>
    <t>*Cornbrook count includes passengers using all lines (Altrincham, Eccles, Chorlton and Manchester Airport)</t>
  </si>
  <si>
    <t>Before  07:30</t>
  </si>
  <si>
    <t>13:30-15:59</t>
  </si>
  <si>
    <t>16:00-18:59</t>
  </si>
  <si>
    <t>19:00-00:00</t>
  </si>
  <si>
    <t>13:30 - 15:59</t>
  </si>
  <si>
    <t>Barlow Moor Road</t>
  </si>
  <si>
    <t>Sale Water Park</t>
  </si>
  <si>
    <t>Northern Moor</t>
  </si>
  <si>
    <t>Wythenshawe Park</t>
  </si>
  <si>
    <t>Moor Road</t>
  </si>
  <si>
    <t>Baguley</t>
  </si>
  <si>
    <t>Roundthorn</t>
  </si>
  <si>
    <t>Martinscroft</t>
  </si>
  <si>
    <t>Benchill</t>
  </si>
  <si>
    <t>Crossacres</t>
  </si>
  <si>
    <t>Wythenshawe Town Centre</t>
  </si>
  <si>
    <t>Robinswood Road</t>
  </si>
  <si>
    <t>Peel Hall</t>
  </si>
  <si>
    <t>Shadowmoss</t>
  </si>
  <si>
    <t>Mcr Airport Bound</t>
  </si>
  <si>
    <t>Manchester Airport line opened 03.10.2014</t>
  </si>
  <si>
    <t>Deansgate-Castlefield</t>
  </si>
  <si>
    <t>St Peters Square</t>
  </si>
  <si>
    <t>Piccadilly Gardens</t>
  </si>
  <si>
    <t>Market Street</t>
  </si>
  <si>
    <t>Shudehill</t>
  </si>
  <si>
    <t>Piccadilly Undercroft</t>
  </si>
  <si>
    <t>Inbound (to Piccadilly Rail Station)</t>
  </si>
  <si>
    <t>Outbound (All other destinations)</t>
  </si>
  <si>
    <t>Ardwick</t>
  </si>
  <si>
    <t>Appley Bridge</t>
  </si>
  <si>
    <t>Blackrod</t>
  </si>
  <si>
    <t>Bryn</t>
  </si>
  <si>
    <t>Clifton</t>
  </si>
  <si>
    <t>Gathurst</t>
  </si>
  <si>
    <t>Hag Fold</t>
  </si>
  <si>
    <t>Hall i' th' Wood</t>
  </si>
  <si>
    <t>Hindley</t>
  </si>
  <si>
    <t>Ince</t>
  </si>
  <si>
    <t>Kearsley</t>
  </si>
  <si>
    <t>Lostock</t>
  </si>
  <si>
    <t>Moorside</t>
  </si>
  <si>
    <t>Moses Gate</t>
  </si>
  <si>
    <t>Orrell</t>
  </si>
  <si>
    <t>Pemberton</t>
  </si>
  <si>
    <t>Pendleton</t>
  </si>
  <si>
    <t>Westhoughton</t>
  </si>
  <si>
    <t>Figures for Wigan North Western refer to Manchester bound trains only.</t>
  </si>
  <si>
    <t>No Manchester bound trains stop at Clifton between 07:30 and 09:30</t>
  </si>
  <si>
    <t>Northbound trains from Bryn have been included in this table as it is possible to travel to Manchester by changing in Wigan</t>
  </si>
  <si>
    <t xml:space="preserve">No Manchester bound trains stop at Clifton between 09:30 and 13:30. </t>
  </si>
  <si>
    <t>Reddish Nth</t>
  </si>
  <si>
    <t>Total (excl. Airport)</t>
  </si>
  <si>
    <t>Total (inc. Airport)</t>
  </si>
  <si>
    <t>Strines added to count programme in 2012</t>
  </si>
  <si>
    <t>Rochdale Town Centre</t>
  </si>
  <si>
    <t>Victoria</t>
  </si>
  <si>
    <t>Queens Rd</t>
  </si>
  <si>
    <t>Abraham Moss: Station opened in April 2011. Queens Rd opened in December 2013</t>
  </si>
  <si>
    <t xml:space="preserve"> Feb 2014</t>
  </si>
  <si>
    <t>Oct 2014</t>
  </si>
  <si>
    <t>Cornbrook and Trafford Bar included on Altrincham Line.</t>
  </si>
  <si>
    <t xml:space="preserve"> Feb 2015</t>
  </si>
  <si>
    <t xml:space="preserve">Line opened as far as Oldham Mumps (temporary stop) in June 2012.  </t>
  </si>
  <si>
    <t>Rochdale Town Centre: Stop opened 31.03.2014</t>
  </si>
  <si>
    <t>19:00-end of service</t>
  </si>
  <si>
    <t>Cornbrook and Old Trafford included on Altrincham tables</t>
  </si>
  <si>
    <t>Airport</t>
  </si>
  <si>
    <t>3. Manchester Airport patronage refers to patronage to and from Manchester Airport</t>
  </si>
  <si>
    <t>Nov 2015</t>
  </si>
  <si>
    <t xml:space="preserve"> Nov 2015</t>
  </si>
  <si>
    <t>Oldham Mumps: stop moved on extension of line to Oldham town centre (January 2014). Town centre stops opened.</t>
  </si>
  <si>
    <t>Mar 2015</t>
  </si>
  <si>
    <t>Feb 2016</t>
  </si>
  <si>
    <t>**Trafford Bar count includes passengers using all lines (Altrincham, East Didsbury and Manchester Airport)</t>
  </si>
  <si>
    <t>Trafford Bar**</t>
  </si>
  <si>
    <t>* Cornbrook and Trafford Bar counts includes passengers using all lines.</t>
  </si>
  <si>
    <t>Surveys in November except 2014 (October) and 2015 (December)</t>
  </si>
  <si>
    <t>In 2015 a rail replacement bus service was in operation between Manchester Victoria and Bolton (in both directions) due to the closure of Farnworth Tunnel as part of electrification of the line. No trains called at Clifton, Kearsley, Farnworth and Moses Gate stations. Replacement buses were in operation between Manchester Victoria and Bolton via these stations, also calling at Salford Crescent and these were surveyed.</t>
  </si>
  <si>
    <t>Manchester Airport rail station opened in 1993. Platform 4 opened in Autumn 2015.</t>
  </si>
  <si>
    <t>Bus replacement services were running at time of survey in 2015.</t>
  </si>
  <si>
    <t>Exchange Square</t>
  </si>
  <si>
    <t>5. Strines was added to the Marple/Glossop corridor in 2012.</t>
  </si>
  <si>
    <t>Surveys conducted in November except where stated.</t>
  </si>
  <si>
    <t>**</t>
  </si>
  <si>
    <t>*</t>
  </si>
  <si>
    <t>Sep 2016</t>
  </si>
  <si>
    <t>Jan 2017</t>
  </si>
  <si>
    <r>
      <rPr>
        <b/>
        <sz val="11"/>
        <color theme="1"/>
        <rFont val="Calibri"/>
        <family val="2"/>
        <scheme val="minor"/>
      </rPr>
      <t>*</t>
    </r>
    <r>
      <rPr>
        <sz val="11"/>
        <color theme="1"/>
        <rFont val="Calibri"/>
        <family val="2"/>
        <scheme val="minor"/>
      </rPr>
      <t>-</t>
    </r>
  </si>
  <si>
    <t>Nov 2016</t>
  </si>
  <si>
    <t>Castleton*</t>
  </si>
  <si>
    <t>Littleborough*</t>
  </si>
  <si>
    <t>Mills Hill*</t>
  </si>
  <si>
    <t>Moston*</t>
  </si>
  <si>
    <t>Rochdale*</t>
  </si>
  <si>
    <t>Smithy Bridge*</t>
  </si>
  <si>
    <t>A-U-L Bound</t>
  </si>
  <si>
    <t>Figure 5.6a Manchester Bound Boarders on the Altrincham Line: Trend (Pre 0730)</t>
  </si>
  <si>
    <t>Figure 5.6b Manchester Bound Boarders on the Altrincham Line: Trend (AM Peak)</t>
  </si>
  <si>
    <t>Table 5.19c Weekday Manchester Bound Boarders on the Altrincham Metrolink Line - Trend (09:30-13:30)</t>
  </si>
  <si>
    <t>Table 5.19b Weekday Manchester Bound Boarders on the Altrincham Metrolink Line  - Trend (AM Peak)</t>
  </si>
  <si>
    <t>Table 5.19a Weekday Manchester Bound Boarders on the Altrincham Metrolink Line  - Trend (Pre 0730)</t>
  </si>
  <si>
    <t>Figure 5.6c Manchester Bound Boarders on the Altrincham Line: Trend (0930 - 1330)</t>
  </si>
  <si>
    <t>Table 5.19b Weekday Manchester Bound Boarders on the Altrincham Metrolink Line  - Trend AM Peak (07:30-09:30)</t>
  </si>
  <si>
    <t>Table 5.19a Weekday Manchester Bound Boarders on the Altrincham Metrolink Line - Trend (Pre 07:30)</t>
  </si>
  <si>
    <t>Figure 5.6d Manchester Bound Boarders on the Altrincham Line: Trend (1330 - 1600)</t>
  </si>
  <si>
    <t>Table 5.19e Weekday Manchester Bound Boarders on the Altrincham Metrolink Line - Trend PM Peak (1600 - 1900)</t>
  </si>
  <si>
    <t>Table 5.19e Weekday Manchester Bound Boarders on the Altrincham Metrolink Line - Trend (PM Peak)</t>
  </si>
  <si>
    <t>Figure 5.6e Manchester Bound Boarders on the Altrincham Line: Trend (PM Peak)</t>
  </si>
  <si>
    <t>Figure 5.7a Manchester Bound Boarders on the Bury Line: Trend (Pre 0730)</t>
  </si>
  <si>
    <t>Table 5.20a Weekday Manchester Bound Boarders on the Bury Metrolink Line - Trend (Pre 07:30)</t>
  </si>
  <si>
    <t>Table 5.19d Weekday Manchester Bound Boarders on the Altrincham Metrolink Line - Trend (13:30-16:00)</t>
  </si>
  <si>
    <t>Table 5.20a Weekday Manchester Bound Boarders on the Bury Metrolink Line  - Trend (Pre 0730)</t>
  </si>
  <si>
    <t>Table 5.20b Weekday Manchester Bound Boarders on the Bury Metrolink Line - Trend (AM Peak)</t>
  </si>
  <si>
    <t>Figure 5.7b Manchester Bound Boarders on the Bury Line: Trend (AM Peak)</t>
  </si>
  <si>
    <t>Table 5.20c Weekday Manchester Bound Boarders on the Bury Metrolink Line - Trend (09:30-13:30)</t>
  </si>
  <si>
    <t>Figure 5.7c Manchester Bound Boarders on the Bury Line: Trend (0930 - 1330)</t>
  </si>
  <si>
    <t>Figure 5.7d Manchester Bound Boarders on the Bury Line: Trend (1330 - 1600)</t>
  </si>
  <si>
    <t>Table 5.20e Weekday Manchester Bound Boarders on the Bury Metrolink Line - Trend (PM Peak)</t>
  </si>
  <si>
    <t>Figure 5.7e Manchester Bound Boarders on the Bury Line: Trend (PM Peak)</t>
  </si>
  <si>
    <t>Table 5.20e Weekday Manchester Bound Boarders on the Bury Metrolink Line - Trend PM Peak (1600 - 1900)</t>
  </si>
  <si>
    <t>Table 5.20d Weekday Manchester Bound Boarders on the Bury Metrolink Line - Trend (13:30-16:00)</t>
  </si>
  <si>
    <t>Table 5.21a Weekday Manchester Bound Boarders on the Eccles Metrolink Line - Trend (Pre 07:30)</t>
  </si>
  <si>
    <t>Table 5.21a Weekday Manchester Bound Boarders on the Eccles Metrolink Line  - Trend (Pre 0730)</t>
  </si>
  <si>
    <t>Figure 5.8a Manchester Bound Boarders on the Eccles Line: Trend (Pre 0730)</t>
  </si>
  <si>
    <t>Table 5.21b Weekday Manchester Bound Boarders on the Eccles Metrolink Line Trend (AM Peak))</t>
  </si>
  <si>
    <t>Figure 5.8b Manchester Bound Boarders on the Eccles Line: Trend (AM Peak)</t>
  </si>
  <si>
    <t>Table 5.21c Weekday Manchester Bound Boarders on the Eccles Metrolink Line - Trend (09:30-13:30)</t>
  </si>
  <si>
    <t>Figure 5.8c Manchester Bound Boarders on the Eccles Line: Trend (0930 - 1330)</t>
  </si>
  <si>
    <t>Figure 5.8d Manchester Bound Boarders on the Eccles Line: Trend (1330 - 1600)</t>
  </si>
  <si>
    <t>Table 5.21d Weekday Manchester Bound Boarders on the Eccles Metrolink Line - Trend  (13:30-16:00)</t>
  </si>
  <si>
    <t>Table 5.21e Weekday Manchester Bound Boarders on the Eccles Metrolink Line - Trend PM Peak (1600-1900)</t>
  </si>
  <si>
    <t>Table 5.21b Weekday Manchester Bound Boarders on the Eccles Metrolink Line - Trend AM Peak (07:30-09:30)</t>
  </si>
  <si>
    <t>Table 5.20b Weekday Manchester Bound Boarders on the Bury Metrolink Line - Trend AM Peak (07:30-09:30)</t>
  </si>
  <si>
    <t>Figure 5.8e Manchester Bound Boarders on the Eccles Line: Trend (PM Peak)</t>
  </si>
  <si>
    <t>Figure 5.9a Manchester Bound Boarders on the East Didsbury Line: Trend (Pre 0730)</t>
  </si>
  <si>
    <t>Table 5.22b Weekday Manchester Bound Boarders on the East Didsbury Metrolink Line - Trend AM Peak (07:30-09:30)</t>
  </si>
  <si>
    <t>Table 5.22b  Weekday Manchester Bound Boarders on the East Didsbury Metrolink Line - Trend (AM Peak)</t>
  </si>
  <si>
    <t>Figure 5.9b Manchester Bound Boarders on the East Didsbury Line: Trend (AM Peak)</t>
  </si>
  <si>
    <t>Figure 5.9c Manchester Bound Boarders on the East Didsbury Line: Trend (0930-1330)</t>
  </si>
  <si>
    <t>Figure 5.9d Manchester Bound Boarders on the East Didsbury Line: Trend (1330-1600)</t>
  </si>
  <si>
    <t>Table 5.22a  Weekday AM Peak Manchester Bound Boarders on the East Didsbury Metrolink Line - Trend (Pre - 07:30)</t>
  </si>
  <si>
    <t>Table 5.22d  Weekday Manchester Bound Boarders on the East Didsbury Metrolink Line - Trend (1330 - 1600)</t>
  </si>
  <si>
    <t>Table 5.19c Weekday Manchester Bound Boarders on the Altrincham Metrolink Line - Trend (0930-1330)</t>
  </si>
  <si>
    <t>Table 5.19d Weekday Manchester Bound Boarders on the Altrincham Metrolink Line - Trend (1330 - 1600)</t>
  </si>
  <si>
    <t>Table 5.20c Weekday Manchester Bound Boarders on the Bury Metrolink Line - Trend (0930-1330)</t>
  </si>
  <si>
    <t>Table 5.20d Weekday Manchester Bound Boarders on the Bury Metrolink Line - Trend (1330 - 1600)</t>
  </si>
  <si>
    <t>Table 5.21c Weekday Manchester Bound Boarders on the Eccles Metrolink Line - Trend (0930-1330)</t>
  </si>
  <si>
    <t>Table 5.21d Weekday Manchester Bound Boarders on the Eccles Metrolink Line - Trend (1330 - 1600)</t>
  </si>
  <si>
    <t>Table 5.21e Weekday Manchester Bound Boarders on the Eccles Metrolink Line - Trend PM Peak (1600 - 1900)</t>
  </si>
  <si>
    <t>Table 5.22c  Weekday Manchester Bound Boarders on the East Didsbury Metrolink Line - Trend (0930-1330)</t>
  </si>
  <si>
    <t>Table 5.22d  Weekday Manchester Bound Boarders on the East Didsbury Metrolink Line - Trend (1330-1600)</t>
  </si>
  <si>
    <t>Table 5.22e  Weekday Manchester Bound Boarders on the East Didsbury Metrolink Line - Trend (PM Peak)</t>
  </si>
  <si>
    <t>Figure 5.9e Manchester Bound Boarders on the East Didsbury Line: Trend (PM Peak)</t>
  </si>
  <si>
    <t>Table 5.23a  Weekday Manchester Bound Boarders on the Rochdale Metrolink Line - Trend (Pre 07:30)</t>
  </si>
  <si>
    <t>Oldham Mumps: stop moved on extension of line to Oldham town centre (January 2014). Oldham town centre stops opened.</t>
  </si>
  <si>
    <t>Table 5.23a Weekday Manchester Bound Boarders on the Rochdale Metrolink Line  - Trend (Pre 0730)</t>
  </si>
  <si>
    <t>Figure 5.10a Manchester Bound Boarders on the Rochdale Line: Trend (Pre 0730)</t>
  </si>
  <si>
    <t>Table 5.23b  Weekday Manchester Bound Boarders on the Rochdale Metrolink Line - Trend (AM Peak)</t>
  </si>
  <si>
    <t>Table 5.23c  Weekday Manchester Bound Boarders on the Rochdale Metrolink Line - Trend (0930-1330)</t>
  </si>
  <si>
    <t>Figure 5.10b Manchester Bound Boarders on the Rochdale Line: Trend (AM Peak)</t>
  </si>
  <si>
    <t>Figure 5.10c Manchester Bound Boarders on the Rochdale Line: Trend (0930-1330)</t>
  </si>
  <si>
    <t>Table 5.23d  Weekday Manchester Bound Boarders on the Rochdale Metrolink Line - Trend (1330-1600)</t>
  </si>
  <si>
    <t>Figure 5.10d Manchester Bound Boarders on the Rochdale Line: Trend (1330-1600)</t>
  </si>
  <si>
    <t>Table 5.22e  Weekday Manchester Bound Boarders on the East Didsbury Metrolink Line - Trend PM Peak (1600 - 1900)</t>
  </si>
  <si>
    <t>Table 5.23e  Weekday Manchester Bound Boarders on the Rochdale Metrolink Line - Trend PM Peak (1600 - 1900)</t>
  </si>
  <si>
    <t>Table 5.23e  Weekday Manchester Bound Boarders on the Rochdale Metrolink Line - Trend (PM Peak)</t>
  </si>
  <si>
    <t>Figure 5.10e Manchester Bound Boarders on the Rochdale Line: Trend (PM Peak)</t>
  </si>
  <si>
    <t>Table 5.24a  Weekday Manchester Bound Boarders on the Ashton Metrolink Line - Trend (Pre 07:30)</t>
  </si>
  <si>
    <t>Table 5.24a Weekday Manchester Bound Boarders on the Ashton Metrolink Line  - Trend (Pre 0730)</t>
  </si>
  <si>
    <t>Figure 5.11a Manchester Bound Boarders on the Ashton Line: Trend (Pre 0730)</t>
  </si>
  <si>
    <t>Table 5.23b  Weekday Manchester Bound Boarders on the Rochdale Metrolink Line - Trend AM Peak (0730 - 0930)</t>
  </si>
  <si>
    <t>Table 5.24b  Weekday Manchester Bound Boarders on the Ashton Metrolink Line - Trend AM Peak (0730 - 0930)</t>
  </si>
  <si>
    <t>Table 5.24c  Weekday Manchester Bound Boarders on the Ashton Metrolink Line - Trend (09:30-13:30)</t>
  </si>
  <si>
    <t>Table 5.24b  Weekday Manchester Bound Boarders on the Ashton Metrolink Line - Trend (AM Peak)</t>
  </si>
  <si>
    <t>Figure 5.11b Manchester Bound Boarders on the Ashton Line: Trend (AM Peak)</t>
  </si>
  <si>
    <t>Table 5.24c  Weekday Manchester Bound Boarders on the Ashton Metrolink Line - Trend (0930-1330)</t>
  </si>
  <si>
    <t>Table 5.24d  Weekday Manchester Bound Boarders on the Ashton Metrolink Line - Trend (1330 - 1600)</t>
  </si>
  <si>
    <t>Table 5.24e  Weekday Manchester Bound Boarders on the Ashton Metrolink Line - Trend PM Peak (1600 - 1900)</t>
  </si>
  <si>
    <t>Table 5.24d  Weekday Manchester Bound Boarders on the Ashton Metrolink Line - Trend (1330-1600)</t>
  </si>
  <si>
    <t>Figure 5.11c Manchester Bound Boarders on the Ashton Line: Trend (0930-1330)</t>
  </si>
  <si>
    <t>Figure 5.11d Manchester Bound Boarders on the Ashton Line: Trend (1330-1600)</t>
  </si>
  <si>
    <t>Figure 5.11e Manchester Bound Boarders on the Ashton Line: Trend (PM Peak)</t>
  </si>
  <si>
    <t>Table 5.24e  Weekday Manchester Bound Boarders on the Ashton Metrolink Line - Trend (PM Peak)</t>
  </si>
  <si>
    <t>Total (All Stations)</t>
  </si>
  <si>
    <t>Index (All Stations)</t>
  </si>
  <si>
    <t>Total (*Continuous Rail Only)</t>
  </si>
  <si>
    <t>Index (*Continuous Rail Only)</t>
  </si>
  <si>
    <r>
      <rPr>
        <b/>
        <sz val="9"/>
        <color theme="1"/>
        <rFont val="Calibri"/>
        <family val="2"/>
        <scheme val="minor"/>
      </rPr>
      <t xml:space="preserve">* </t>
    </r>
    <r>
      <rPr>
        <sz val="9"/>
        <color theme="1"/>
        <rFont val="Calibri"/>
        <family val="2"/>
        <scheme val="minor"/>
      </rPr>
      <t>denotes stations that have operated continuously as rail stations since 1991.</t>
    </r>
  </si>
  <si>
    <t>The 'Oldham Loop' stations (Dean Lane, Derker, Failsworth, Hollinwood, Milnrow,Newhey, Oldham Mumps, Oldham Werneth and Shaw) were closed when surveys were conducted in 2009, 2010 and 2011. With the exception of Oldham Werneth which was not replaced, all reopened as Metrolink stations in 2012.</t>
  </si>
  <si>
    <t>* Monday, Wednesday and Friday are market days in Bury.</t>
  </si>
  <si>
    <t>St.Werburgh's Rd, Chorlton and Firswood include patronage from both East Didsbury and Airport lines.</t>
  </si>
  <si>
    <t>Station/Year</t>
  </si>
  <si>
    <t>Line opened as far as St Werburgh's Road in July 2011.  Extension to East Didsbury opened in May 2013.</t>
  </si>
  <si>
    <t xml:space="preserve"> Oct 2012</t>
  </si>
  <si>
    <t xml:space="preserve"> Oct 2013</t>
  </si>
  <si>
    <t>**In January 2017 Kingsway Business Park was not surveyed after 1500.</t>
  </si>
  <si>
    <r>
      <rPr>
        <b/>
        <sz val="11"/>
        <rFont val="Calibri"/>
        <family val="2"/>
        <scheme val="minor"/>
      </rPr>
      <t>*</t>
    </r>
    <r>
      <rPr>
        <sz val="11"/>
        <rFont val="Calibri"/>
        <family val="2"/>
        <scheme val="minor"/>
      </rPr>
      <t>Rochdale Town Centre: Stop opened 31.03.2014</t>
    </r>
  </si>
  <si>
    <t xml:space="preserve"> Oct 2014</t>
  </si>
  <si>
    <t xml:space="preserve"> Nov 2016</t>
  </si>
  <si>
    <t xml:space="preserve"> Mar 2013</t>
  </si>
  <si>
    <t xml:space="preserve"> Mar 2014</t>
  </si>
  <si>
    <t>Table 5.25e  Weekday AM Peak Manchester Bound Boarders on the Airport Line - Trend PM Peak (1600-1900)</t>
  </si>
  <si>
    <t>Table 5.25d  Weekday AM Peak Manchester Bound Boarders on the Airport Line - Trend (1330-1600)</t>
  </si>
  <si>
    <t>Table 5.25c  Weekday Manchester Bound Boarders on the Airport Line - Trend (09:30-13:30)</t>
  </si>
  <si>
    <t>Table 5.25b  Weekday Manchester Bound Boarders on the Airport Line - Trend AM Peak (07:30-09:30)</t>
  </si>
  <si>
    <t>Table 5.25a  Weekday Manchester Bound Boarders on the Airport Line -Trend (Pre 07:30)</t>
  </si>
  <si>
    <t>Stop</t>
  </si>
  <si>
    <t>All Stops</t>
  </si>
  <si>
    <t>Media City UK is a terminus Stop with the trams travelling to and from Manchester with the exception of some early morning and late evening trams coming from Eccles and continuing to Manchester.</t>
  </si>
  <si>
    <t>Table 5.25a Weekday Manchester Bound Boarders on the Airport Metrolink Line  - Trend (Pre 0730)</t>
  </si>
  <si>
    <t>Table 5.25b Weekday Manchester Bound Boarders on the Airport Metrolink Line - Trend (AM Peak)</t>
  </si>
  <si>
    <t>Table 5.25c  Weekday Manchester Bound Boarders on the Airport Metrolink Line - Trend (0930-1330)</t>
  </si>
  <si>
    <t>Table 5.25d  Weekday Manchester Bound Boarders on the Airport Metrolink Line - Trend (1330-1600)</t>
  </si>
  <si>
    <t>Table 5.25e  Weekday Manchester Bound Boarders on the Airport Metrolink Line - Trend (PM Peak)</t>
  </si>
  <si>
    <t>Figure 5.12a Manchester Bound Boarders on the Airport Line: Trend (Pre 0730)</t>
  </si>
  <si>
    <t>Figure 5.12b Manchester Bound Boarders on the Airport Line: Trend (AM Peak)</t>
  </si>
  <si>
    <t>Figure 5.12c Manchester Bound Boarders on the Airport Line: Trend (0930-1330)</t>
  </si>
  <si>
    <t>Figure 5.12d Manchester Bound Boarders on the Airport Line: Trend (1330-1600)</t>
  </si>
  <si>
    <t>Figure 5.12e Manchester Bound Boarders on the Ashton Line: Trend (PM Peak)</t>
  </si>
  <si>
    <t>Kingsway Business Park*</t>
  </si>
  <si>
    <t>Stop/Year</t>
  </si>
  <si>
    <t>Mon</t>
  </si>
  <si>
    <t>Fri</t>
  </si>
  <si>
    <t>Thu</t>
  </si>
  <si>
    <t>Tue</t>
  </si>
  <si>
    <t>Wed</t>
  </si>
  <si>
    <t>Abraham Moss: Stop opened in April 2011. Queens Rd opened in December 2013</t>
  </si>
  <si>
    <t>Counts for Cornbrook stop shown on Altrincham line.</t>
  </si>
  <si>
    <t xml:space="preserve"> *Pomona - Data was only collected up to 1500 on the day of survey in 2016.</t>
  </si>
  <si>
    <t xml:space="preserve">*Pomona  - Data was only collected up to 1500 on the day of the survey in 2016. </t>
  </si>
  <si>
    <t>Media City: Stop opened in 2011</t>
  </si>
  <si>
    <t>Abraham Moss: Stop opened in April 2011. Queens Road opened in Dec 2013</t>
  </si>
  <si>
    <t>* Cornbrook stop opened in Dec. 1999 with the Eccles extension. Street access available only from Sept. 2005.</t>
  </si>
  <si>
    <r>
      <t>Notes</t>
    </r>
    <r>
      <rPr>
        <sz val="11"/>
        <rFont val="Calibri"/>
        <family val="2"/>
        <scheme val="minor"/>
      </rPr>
      <t xml:space="preserve"> - Line opened as far as St Werburgh's Road in July 2011.  Extension to East Didsbury opened in May 2013.</t>
    </r>
  </si>
  <si>
    <t>4. Wigan North Western patronage refers to patronage to and from Wigan North Western. Four AM peak trains travel inbound to Manchester. These had 362 boarders and 57 alighters in total. Four off-peak trains travel inbound to Manchester. These had 130 boarders and 98 alighters in total.</t>
  </si>
  <si>
    <t>Table 5.2 Manchester Bound Boarders by Corridor 1991 and 1999-2017 (excluding the Eccles Corridor) Peak Period (0730-0930)</t>
  </si>
  <si>
    <t>1999 to 2017 figures are generally estimates based on all available station counts in each year.  However, almost all stations in the TfGM area have been counted at least once in the last three years. All stations on the Marple/Glossop, Stockport, Styal and Ashton lines were counted in 2017. Irlam, and Rochdale lines were counted in 2016 and Wigan/Bolton line was counted in 2015.</t>
  </si>
  <si>
    <t>Table 5.3 Manchester Bound Boarders by Corridor 1991 &amp; 1999 to 2017 (excluding the Eccles Corridor) Off-Peak Period (0930-1330)</t>
  </si>
  <si>
    <t>Table 5.4a Manchester Bound Boarders at Wigan/Bolton Corridor Stations 1991 and 1999 to 2017 – Peak Period (07:30-09:30)</t>
  </si>
  <si>
    <t>Table 5.4b Manchester Bound Boarders at Wigan/Bolton Corridor Stations 1991 and 1999 to 2017 – Off-Peak Period (09:30-13:30)</t>
  </si>
  <si>
    <t>Table 5.5a Manchester Bound Boarders at Rochdale &amp; Oldham Corridor Stations 1991-2017 – Peak Period (0730-0930)</t>
  </si>
  <si>
    <t>Table 5.5b Manchester Bound Boarders at Rochdale &amp; Oldham Corridor Stations 1991 to 2017– Off-Peak Period (0930-1330)</t>
  </si>
  <si>
    <t>Table 5.6a  Manchester Bound Boarders at Ashton-under-Lyne Corridor Stations 1991 and 1999 to 2017 – Peak Period (0730-0930)</t>
  </si>
  <si>
    <t>Table 5.6b  Manchester Bound Boarders at Ashton-under-Lyne Corridor Stations 1991 and 1999 to 2017 – Off-Peak Period (0930-1330)</t>
  </si>
  <si>
    <t>Table 5.7a Manchester Bound Boarders at Marple and Glossop Corridor Stations 1991 and 1999 to 2017 - Peak Period (0730-0930)</t>
  </si>
  <si>
    <t>Table 5.7b Manchester Bound Boarders at Marple and Glossop Corridor Stations 1991 and 1999 to 2017 – Off Peak Period (0930-1330)</t>
  </si>
  <si>
    <t>Table 5.8a Manchester Bound Boarders at Stockport Corridor Stations 1991 and 1999 to 2017 - Peak (0730-0930)</t>
  </si>
  <si>
    <t>Table 5.8b Manchester Bound Boarders at Stockport Corridor Stations 1991 and 1999 to 2017 - Off Peak (0930-1330)</t>
  </si>
  <si>
    <t>Table 5.9a Manchester Bound Boarders at Styal Corridor Stations 1991 and 1999 to 2017 –Peak Period (0730-0930)</t>
  </si>
  <si>
    <t>Table 5.9b Manchester Bound Boarders at Styal Corridor Stations 1991 and 1999 to 2017 – Off-Peak Period (0930-1330)</t>
  </si>
  <si>
    <t>Table 5.10a Manchester Bound Boarders at Irlam Corridor Stations 1991 and 1999 to 2017 – Peak Period (0730-0930)</t>
  </si>
  <si>
    <t>Table 5.10b Manchester Bound Boarders at Irlam Corridor Stations 1991 and 1999 to 2017 – Off-Peak Period (0930-1330)</t>
  </si>
  <si>
    <t xml:space="preserve">SRAD REPORT 1954 Transport Statistics 2017 Rail &amp; Metrolink Section </t>
  </si>
  <si>
    <t>It is the Rail and Metrolink section of Transport Statistics Greater Manchester 2017. Each section is being published on the website www.gmtu.gov.uk in Excel format as it is completed. It includes sections on the Local Transport Plan, Road Traffic, Key Centres, Other Traffic and Background Information.</t>
  </si>
  <si>
    <t>Rail Passenger Counts November 2017</t>
  </si>
  <si>
    <t>Counts of boarding and alighting rail passengers both inbound towards and outbound from Manchester City Centre in November 2017 at a sample of stations throughout the county between the times 7:00 and 14:00 have been conducted.</t>
  </si>
  <si>
    <t>Metrolink Passenger Counts April 2017 - February 2018</t>
  </si>
  <si>
    <t>A total of 66 railway stations were surveyed.  Stations counted every year are generally selected to give the highest percentage of travellers on each corridor for the fewest stations counted. In order to update the factors used to estimate patronage for each corridor, surveys are undertaken at all stations on each line on a three year cycle.  All stations on the Irlam, Rochdale and Ashton corridors were surveyed in 2017.  The most recent counts of inbound peak period boarders at each rail station are included in the diagram of the rail and Metrolink network (Figure 5.1).</t>
  </si>
  <si>
    <t xml:space="preserve">1st Floor </t>
  </si>
  <si>
    <t>0161 244 1699</t>
  </si>
  <si>
    <t>70 1699</t>
  </si>
  <si>
    <t>melanie.newall@tfgm.com</t>
  </si>
  <si>
    <t>M. Newall</t>
  </si>
  <si>
    <t xml:space="preserve">This report presents results of SRAD’s (Transport for Greater Manchester's Surveys, Research &amp; Analysis Department) Rail and Metrolink monitoring during 2017.  </t>
  </si>
  <si>
    <t>January 2018</t>
  </si>
  <si>
    <t>November 2017</t>
  </si>
  <si>
    <t>THIS PERIOD NOT SURVEYED IN NOVEMBER 2017</t>
  </si>
  <si>
    <t>February 2018</t>
  </si>
  <si>
    <t>THIS PERIOD NOT SURVEYED IN FEBRUARY 2018</t>
  </si>
  <si>
    <t>THIS PERIOD NOT SURVEYED IN JANUARY 2018</t>
  </si>
  <si>
    <t>September 2017</t>
  </si>
  <si>
    <t>THIS PERIOD NOT SURVEYED IN SEP 2017</t>
  </si>
  <si>
    <t>THIS PERIOD NOT SURVEYED IN DECEMBER 2017</t>
  </si>
  <si>
    <t>October 2017</t>
  </si>
  <si>
    <t>THIS PERIOD NOT SURVEYED IN OCTOBER 2017</t>
  </si>
  <si>
    <t>Sep 2017</t>
  </si>
  <si>
    <t>Jan 2018</t>
  </si>
  <si>
    <t>*May have been affected by delays and cancellations following an obstruction on the line on the Manchester Victoria - Leeds rail service.</t>
  </si>
  <si>
    <t>339*</t>
  </si>
  <si>
    <t>**32</t>
  </si>
  <si>
    <t xml:space="preserve"> Nov 2017</t>
  </si>
  <si>
    <t>Dec 2017</t>
  </si>
  <si>
    <t>*144</t>
  </si>
  <si>
    <t>* estimate</t>
  </si>
  <si>
    <t>*28</t>
  </si>
  <si>
    <t>*estimate</t>
  </si>
  <si>
    <t>Table 5.12  Boarders and Alighters on the Altrincham Line Surveyed in January 2018 - Thursday</t>
  </si>
  <si>
    <t>Table 5.13  Boarders and Alighters on the Eccles Line Surveyed in January 2018 - Wednesday</t>
  </si>
  <si>
    <t>Table 5.14  Boarders and Alighters on the East Didsbury Line Surveyed in September 2017 - Thursday</t>
  </si>
  <si>
    <t>Table 5.15 Boarders and Alighters on the Rochdale Line Surveyed in January 2018 - Thursday</t>
  </si>
  <si>
    <t>Table 5.16  Boarders and Alighters on the Ashton-Under-Lyne Line Surveyed in November 2017 - Thursday</t>
  </si>
  <si>
    <t>Table 5.17  Boarders and Alighters on the Manchester Airport Line Surveyed in December 2017 - Wednesday</t>
  </si>
  <si>
    <t>Table 5.18 Weekday Boarders and Alighters in the City Zone Surveyed in October 2017 - Wednesday</t>
  </si>
  <si>
    <t>Table 5.21f Weekday Eccles Bound Alighters on the Eccles Metrolink Line - Trend (Pre 07:30)</t>
  </si>
  <si>
    <t>Table 5.21g Weekday Eccles Bound Alighters  on the Eccles Metrolink Line - Trend AM Peak (07:30-09:30)</t>
  </si>
  <si>
    <t>Table 5.21h Weekday Eccles Bound Alighters on the Eccles Metrolink Line - Trend (09:30-13:30)</t>
  </si>
  <si>
    <t>Table 5.21i Weekday Eccles Bound Alighters on the Eccles Metrolink Line - Trend (13:30-16:00)</t>
  </si>
  <si>
    <t>*4</t>
  </si>
  <si>
    <t>Table 5.21j Weekday Eccles Bound Alighters on the Eccles Metrolink Line - Trend PM Peak (1600 - 1900)</t>
  </si>
  <si>
    <t>*69</t>
  </si>
  <si>
    <t>Table 5.23c  Weekday Manchester Bound Boarders on the Rochdale Metrolink Line - Trend Off Peak (0930 - 1330)</t>
  </si>
  <si>
    <t>Table 5.1 Boarders and Alighters at 66 Rail Stations Surveyed in November 2017</t>
  </si>
  <si>
    <t>Table 5.11 Boarders and Alighters on the Bury Line Surveyed in February 2018  - Wednesday</t>
  </si>
  <si>
    <t>*Wed</t>
  </si>
  <si>
    <t>*Monday, Wednesday and Fridays are market days in Bury</t>
  </si>
  <si>
    <t>** Woodlands Road: Station only open 10:00-16:00 Mon-Fri from 2011, passengers advised to use Abraham Moss station at all other times. Closed in December 2013.</t>
  </si>
  <si>
    <t>Woodlands Road**</t>
  </si>
  <si>
    <t>**Woodlands Road: Stop only open 10:00-16:00 Mon-Fri from 2011, passengers advised to use Abraham Moss stop at all other times. Closed in December 2013.</t>
  </si>
  <si>
    <t>**Woodlands Road: Stop only open 10:00-16:00 Mon-Fri from 2011, passengers advised to use Abraham Moss stop at all other times. Not surveyed in Sep 2013 and closed in Dec 2013</t>
  </si>
  <si>
    <t>* *Woodlands Road: Stop only open 10:00-16:00 Mon-Fri from 2011, passengers advised to use Abraham Moss station at all other times. Closed in December 2013.</t>
  </si>
  <si>
    <t>Pomona*</t>
  </si>
  <si>
    <t>*5</t>
  </si>
  <si>
    <t>Table 5.22c  Weekday Manchester Bound Boarders on the East Didsbury Metrolink Line - Trend (09:30-13:30)</t>
  </si>
  <si>
    <t>Table 5.22a  Weekday Manchester Bound Boarders on the East Didsbury Metrolink Line - Trend (Pre - 07:30)</t>
  </si>
  <si>
    <t>Figure 5.2 Indices of Peak Trends in Manchester Bound Boarders 1991 - 2017</t>
  </si>
  <si>
    <t>Figure 5.3: Rail Peak Period Patronage by Corridor 1999 - 2017</t>
  </si>
  <si>
    <t>Figure 5.4 Indices of Off-Peak Trends in Manchester Bound Boarders 1991 - 2017</t>
  </si>
  <si>
    <t>Figure 5.5: Rail Off-Peak Period Patronage by Corridor 1999 - 2017</t>
  </si>
  <si>
    <t>Figure 5.8f Eccles Bound Alighters on the Eccles Line: Trend (Pre 0730)</t>
  </si>
  <si>
    <t>Figure 5.8g Eccles Bound Alighters on the Eccles Line: Trend (AM Peak)</t>
  </si>
  <si>
    <t>Figure 5.8h Eccles Bound Alighters on the Eccles Line: Trend (0930-1330)</t>
  </si>
  <si>
    <t>Figure 5.8i Eccles Bound Alighters on the Eccles Line: Trend (1330-1600)</t>
  </si>
  <si>
    <t>Figure 5.8j Eccles Bound Alighters on the Eccles Line: Trend (PM Peak)</t>
  </si>
  <si>
    <t>Counts of boarding and alighting passengers undertaken at Metrolink stations between September 2017 and February 2018 inclusive are reported here. All passengers travelling both inbound towards, and outbound away, from Manchester were counted on a  weekday for all lines. Counts of inbound peak period boarders at each station are included in the diagram of the rail and Metrolink network (Figure 5.1).</t>
  </si>
  <si>
    <t>Figure 5.1 Rail &amp; Metrolink AM Peak Manchester Bound Boarders at stations inside the TfGM area (Nov 14-Feb 18)</t>
  </si>
  <si>
    <r>
      <t>Table 5.11 Boarders and Alighters on the Bury Line Surveyed in February 2018  - Wednesday</t>
    </r>
    <r>
      <rPr>
        <sz val="11"/>
        <rFont val="Calibri"/>
        <family val="2"/>
        <scheme val="minor"/>
      </rPr>
      <t>*</t>
    </r>
  </si>
  <si>
    <r>
      <t>Table 5.1</t>
    </r>
    <r>
      <rPr>
        <b/>
        <i/>
        <sz val="11"/>
        <rFont val="Calibri"/>
        <family val="2"/>
      </rPr>
      <t xml:space="preserve"> </t>
    </r>
    <r>
      <rPr>
        <b/>
        <sz val="11"/>
        <rFont val="Calibri"/>
        <family val="2"/>
      </rPr>
      <t>Boarders and Alighters at 66 Rail Stations Surveyed in November 2017</t>
    </r>
  </si>
  <si>
    <t>Surveys, Research &amp; Analysis Department (SRAD)</t>
  </si>
</sst>
</file>

<file path=xl/styles.xml><?xml version="1.0" encoding="utf-8"?>
<styleSheet xmlns="http://schemas.openxmlformats.org/spreadsheetml/2006/main" xmlns:mc="http://schemas.openxmlformats.org/markup-compatibility/2006" xmlns:x14ac="http://schemas.microsoft.com/office/spreadsheetml/2009/9/ac" mc:Ignorable="x14ac">
  <fonts count="68" x14ac:knownFonts="1">
    <font>
      <sz val="8"/>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8"/>
      <color indexed="12"/>
      <name val="Times New Roman"/>
      <family val="1"/>
    </font>
    <font>
      <sz val="8"/>
      <name val="Times New Roman"/>
      <family val="1"/>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Times New Roman"/>
      <family val="1"/>
    </font>
    <font>
      <b/>
      <u/>
      <sz val="11"/>
      <color theme="1"/>
      <name val="Calibri"/>
      <family val="2"/>
      <scheme val="minor"/>
    </font>
    <font>
      <sz val="9"/>
      <color theme="1"/>
      <name val="Calibri"/>
      <family val="2"/>
      <scheme val="minor"/>
    </font>
    <font>
      <b/>
      <sz val="12"/>
      <color theme="1"/>
      <name val="Calibri"/>
      <family val="2"/>
    </font>
    <font>
      <sz val="12"/>
      <color theme="1"/>
      <name val="Calibri"/>
      <family val="2"/>
    </font>
    <font>
      <sz val="10"/>
      <color theme="1"/>
      <name val="Arial"/>
      <family val="2"/>
    </font>
    <font>
      <b/>
      <sz val="10"/>
      <color theme="1"/>
      <name val="Arial"/>
      <family val="2"/>
    </font>
    <font>
      <b/>
      <sz val="9"/>
      <color theme="1"/>
      <name val="Calibri"/>
      <family val="2"/>
      <scheme val="minor"/>
    </font>
    <font>
      <sz val="11"/>
      <name val="Calibri"/>
      <family val="2"/>
      <scheme val="minor"/>
    </font>
    <font>
      <b/>
      <sz val="11"/>
      <name val="Calibri"/>
      <family val="2"/>
      <scheme val="minor"/>
    </font>
    <font>
      <b/>
      <u/>
      <sz val="11"/>
      <name val="Calibri"/>
      <family val="2"/>
      <scheme val="minor"/>
    </font>
    <font>
      <u/>
      <sz val="11"/>
      <name val="Calibri"/>
      <family val="2"/>
      <scheme val="minor"/>
    </font>
    <font>
      <sz val="9"/>
      <name val="Calibri"/>
      <family val="2"/>
      <scheme val="minor"/>
    </font>
    <font>
      <sz val="8"/>
      <name val="Arial"/>
      <family val="2"/>
    </font>
    <font>
      <sz val="12"/>
      <name val="Times New Roman"/>
      <family val="1"/>
    </font>
    <font>
      <b/>
      <sz val="8"/>
      <name val="Times New Roman"/>
      <family val="1"/>
    </font>
    <font>
      <sz val="10"/>
      <name val="Arial"/>
      <family val="2"/>
    </font>
    <font>
      <b/>
      <sz val="11"/>
      <color rgb="FF002060"/>
      <name val="Calibri"/>
      <family val="2"/>
      <scheme val="minor"/>
    </font>
    <font>
      <sz val="11"/>
      <color rgb="FF002060"/>
      <name val="Calibri"/>
      <family val="2"/>
      <scheme val="minor"/>
    </font>
    <font>
      <sz val="18"/>
      <name val="Calibri"/>
      <family val="2"/>
      <scheme val="minor"/>
    </font>
    <font>
      <sz val="18"/>
      <name val="Times New Roman"/>
      <family val="1"/>
    </font>
    <font>
      <sz val="18"/>
      <name val="Arial"/>
      <family val="2"/>
    </font>
    <font>
      <b/>
      <sz val="12"/>
      <name val="Calibri"/>
      <family val="2"/>
    </font>
    <font>
      <sz val="12"/>
      <name val="Calibri"/>
      <family val="2"/>
    </font>
    <font>
      <b/>
      <i/>
      <sz val="11"/>
      <name val="Calibri"/>
      <family val="2"/>
    </font>
    <font>
      <b/>
      <sz val="11"/>
      <name val="Calibri"/>
      <family val="2"/>
    </font>
    <font>
      <b/>
      <sz val="9"/>
      <name val="Calibri"/>
      <family val="2"/>
      <scheme val="minor"/>
    </font>
    <font>
      <sz val="12"/>
      <name val="Calibri"/>
      <family val="2"/>
      <scheme val="minor"/>
    </font>
    <font>
      <u/>
      <sz val="10"/>
      <name val="Calibri"/>
      <family val="2"/>
      <scheme val="minor"/>
    </font>
    <font>
      <sz val="10"/>
      <name val="Calibri"/>
      <family val="2"/>
      <scheme val="minor"/>
    </font>
    <font>
      <u/>
      <sz val="12"/>
      <name val="Calibri"/>
      <family val="2"/>
      <scheme val="minor"/>
    </font>
    <font>
      <b/>
      <sz val="14"/>
      <name val="Calibri"/>
      <family val="2"/>
      <scheme val="minor"/>
    </font>
    <font>
      <sz val="13"/>
      <name val="Calibri"/>
      <family val="2"/>
    </font>
    <font>
      <b/>
      <sz val="13"/>
      <name val="Calibri"/>
      <family val="2"/>
    </font>
  </fonts>
  <fills count="35">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50">
    <border>
      <left/>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top/>
      <bottom style="thin">
        <color indexed="64"/>
      </bottom>
      <diagonal/>
    </border>
    <border>
      <left style="double">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double">
        <color indexed="64"/>
      </right>
      <top/>
      <bottom style="thin">
        <color indexed="64"/>
      </bottom>
      <diagonal/>
    </border>
    <border>
      <left style="double">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style="medium">
        <color indexed="64"/>
      </right>
      <top/>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top style="thin">
        <color indexed="64"/>
      </top>
      <bottom style="thin">
        <color indexed="64"/>
      </bottom>
      <diagonal/>
    </border>
    <border>
      <left/>
      <right/>
      <top style="double">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double">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style="thin">
        <color indexed="64"/>
      </top>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double">
        <color indexed="64"/>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double">
        <color indexed="64"/>
      </bottom>
      <diagonal/>
    </border>
    <border>
      <left/>
      <right/>
      <top style="thin">
        <color indexed="64"/>
      </top>
      <bottom/>
      <diagonal/>
    </border>
    <border>
      <left style="thin">
        <color indexed="64"/>
      </left>
      <right style="double">
        <color indexed="64"/>
      </right>
      <top/>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style="medium">
        <color indexed="64"/>
      </left>
      <right style="double">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bottom/>
      <diagonal/>
    </border>
    <border>
      <left style="medium">
        <color indexed="64"/>
      </left>
      <right/>
      <top style="thin">
        <color indexed="64"/>
      </top>
      <bottom style="thin">
        <color indexed="64"/>
      </bottom>
      <diagonal/>
    </border>
    <border>
      <left style="double">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s>
  <cellStyleXfs count="49">
    <xf numFmtId="0" fontId="0" fillId="0" borderId="0"/>
    <xf numFmtId="0" fontId="16" fillId="0" borderId="0" applyNumberFormat="0" applyFill="0" applyBorder="0" applyAlignment="0" applyProtection="0">
      <alignment vertical="top"/>
      <protection locked="0"/>
    </xf>
    <xf numFmtId="0" fontId="17" fillId="0" borderId="0"/>
    <xf numFmtId="0" fontId="16" fillId="0" borderId="0" applyNumberFormat="0" applyFill="0" applyBorder="0" applyAlignment="0" applyProtection="0">
      <alignment vertical="top"/>
      <protection locked="0"/>
    </xf>
    <xf numFmtId="0" fontId="15" fillId="0" borderId="0"/>
    <xf numFmtId="0" fontId="17" fillId="0" borderId="0"/>
    <xf numFmtId="0" fontId="19" fillId="0" borderId="0" applyNumberFormat="0" applyFill="0" applyBorder="0" applyAlignment="0" applyProtection="0"/>
    <xf numFmtId="0" fontId="20" fillId="0" borderId="106" applyNumberFormat="0" applyFill="0" applyAlignment="0" applyProtection="0"/>
    <xf numFmtId="0" fontId="21" fillId="0" borderId="107" applyNumberFormat="0" applyFill="0" applyAlignment="0" applyProtection="0"/>
    <xf numFmtId="0" fontId="22" fillId="0" borderId="108" applyNumberFormat="0" applyFill="0" applyAlignment="0" applyProtection="0"/>
    <xf numFmtId="0" fontId="22"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0" applyNumberFormat="0" applyBorder="0" applyAlignment="0" applyProtection="0"/>
    <xf numFmtId="0" fontId="26" fillId="6" borderId="109" applyNumberFormat="0" applyAlignment="0" applyProtection="0"/>
    <xf numFmtId="0" fontId="27" fillId="7" borderId="110" applyNumberFormat="0" applyAlignment="0" applyProtection="0"/>
    <xf numFmtId="0" fontId="28" fillId="7" borderId="109" applyNumberFormat="0" applyAlignment="0" applyProtection="0"/>
    <xf numFmtId="0" fontId="29" fillId="0" borderId="111" applyNumberFormat="0" applyFill="0" applyAlignment="0" applyProtection="0"/>
    <xf numFmtId="0" fontId="30" fillId="8" borderId="112" applyNumberFormat="0" applyAlignment="0" applyProtection="0"/>
    <xf numFmtId="0" fontId="18" fillId="0" borderId="0" applyNumberFormat="0" applyFill="0" applyBorder="0" applyAlignment="0" applyProtection="0"/>
    <xf numFmtId="0" fontId="31" fillId="0" borderId="0" applyNumberFormat="0" applyFill="0" applyBorder="0" applyAlignment="0" applyProtection="0"/>
    <xf numFmtId="0" fontId="32" fillId="0" borderId="114" applyNumberFormat="0" applyFill="0" applyAlignment="0" applyProtection="0"/>
    <xf numFmtId="0" fontId="33"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33" fillId="33" borderId="0" applyNumberFormat="0" applyBorder="0" applyAlignment="0" applyProtection="0"/>
    <xf numFmtId="0" fontId="14" fillId="0" borderId="0"/>
    <xf numFmtId="0" fontId="14" fillId="9" borderId="113" applyNumberFormat="0" applyFont="0" applyAlignment="0" applyProtection="0"/>
    <xf numFmtId="0" fontId="50" fillId="0" borderId="0"/>
  </cellStyleXfs>
  <cellXfs count="946">
    <xf numFmtId="0" fontId="0" fillId="0" borderId="0" xfId="0"/>
    <xf numFmtId="0" fontId="13" fillId="0" borderId="0" xfId="0" applyFont="1"/>
    <xf numFmtId="0" fontId="13" fillId="0" borderId="1" xfId="0" applyFont="1" applyBorder="1"/>
    <xf numFmtId="0" fontId="32" fillId="0" borderId="1" xfId="0" applyFont="1" applyBorder="1"/>
    <xf numFmtId="0" fontId="32" fillId="0" borderId="71" xfId="0" quotePrefix="1" applyFont="1" applyBorder="1" applyAlignment="1">
      <alignment horizontal="center"/>
    </xf>
    <xf numFmtId="0" fontId="32" fillId="0" borderId="3" xfId="0" applyFont="1" applyBorder="1"/>
    <xf numFmtId="0" fontId="35" fillId="0" borderId="0" xfId="0" applyFont="1"/>
    <xf numFmtId="0" fontId="13" fillId="0" borderId="1" xfId="0" applyFont="1" applyBorder="1" applyAlignment="1">
      <alignment horizontal="right"/>
    </xf>
    <xf numFmtId="1" fontId="32" fillId="0" borderId="1" xfId="0" applyNumberFormat="1" applyFont="1" applyBorder="1" applyAlignment="1">
      <alignment horizontal="right"/>
    </xf>
    <xf numFmtId="1" fontId="32" fillId="0" borderId="3" xfId="0" applyNumberFormat="1" applyFont="1" applyBorder="1" applyAlignment="1">
      <alignment horizontal="right"/>
    </xf>
    <xf numFmtId="0" fontId="13" fillId="0" borderId="0" xfId="2" applyFont="1"/>
    <xf numFmtId="0" fontId="13" fillId="0" borderId="1" xfId="2" applyFont="1" applyBorder="1"/>
    <xf numFmtId="0" fontId="13" fillId="0" borderId="1" xfId="0" applyFont="1" applyBorder="1" applyAlignment="1">
      <alignment horizontal="right" indent="2"/>
    </xf>
    <xf numFmtId="0" fontId="32" fillId="0" borderId="1" xfId="0" applyFont="1" applyBorder="1" applyAlignment="1">
      <alignment horizontal="right" indent="2"/>
    </xf>
    <xf numFmtId="1" fontId="32" fillId="0" borderId="3" xfId="0" applyNumberFormat="1" applyFont="1" applyBorder="1" applyAlignment="1">
      <alignment horizontal="right" indent="2"/>
    </xf>
    <xf numFmtId="9" fontId="13" fillId="0" borderId="0" xfId="0" applyNumberFormat="1" applyFont="1"/>
    <xf numFmtId="0" fontId="32" fillId="0" borderId="1" xfId="0" applyFont="1" applyBorder="1" applyAlignment="1">
      <alignment horizontal="center"/>
    </xf>
    <xf numFmtId="17" fontId="32" fillId="0" borderId="1" xfId="0" applyNumberFormat="1" applyFont="1" applyBorder="1" applyAlignment="1">
      <alignment horizontal="center"/>
    </xf>
    <xf numFmtId="0" fontId="13" fillId="0" borderId="71" xfId="0" applyFont="1" applyBorder="1" applyAlignment="1">
      <alignment horizontal="right"/>
    </xf>
    <xf numFmtId="0" fontId="13" fillId="0" borderId="71" xfId="0" applyFont="1" applyBorder="1"/>
    <xf numFmtId="1" fontId="13" fillId="0" borderId="1" xfId="0" applyNumberFormat="1" applyFont="1" applyBorder="1" applyAlignment="1">
      <alignment horizontal="right"/>
    </xf>
    <xf numFmtId="1" fontId="13" fillId="0" borderId="71" xfId="0" applyNumberFormat="1" applyFont="1" applyBorder="1" applyAlignment="1">
      <alignment horizontal="right"/>
    </xf>
    <xf numFmtId="0" fontId="32" fillId="0" borderId="1" xfId="0" applyFont="1" applyBorder="1" applyAlignment="1">
      <alignment horizontal="right"/>
    </xf>
    <xf numFmtId="1" fontId="32" fillId="0" borderId="71" xfId="0" applyNumberFormat="1" applyFont="1" applyBorder="1" applyAlignment="1">
      <alignment horizontal="right"/>
    </xf>
    <xf numFmtId="0" fontId="32" fillId="0" borderId="3" xfId="0" applyFont="1" applyBorder="1" applyAlignment="1">
      <alignment horizontal="right"/>
    </xf>
    <xf numFmtId="1" fontId="32" fillId="0" borderId="104" xfId="0" applyNumberFormat="1" applyFont="1" applyBorder="1" applyAlignment="1">
      <alignment horizontal="right"/>
    </xf>
    <xf numFmtId="0" fontId="32" fillId="0" borderId="71" xfId="0" applyFont="1" applyBorder="1" applyAlignment="1">
      <alignment horizontal="right"/>
    </xf>
    <xf numFmtId="0" fontId="32" fillId="0" borderId="71" xfId="0" applyFont="1" applyBorder="1"/>
    <xf numFmtId="17" fontId="32" fillId="0" borderId="71" xfId="0" applyNumberFormat="1" applyFont="1" applyBorder="1"/>
    <xf numFmtId="0" fontId="32" fillId="0" borderId="71" xfId="0" applyFont="1" applyBorder="1" applyAlignment="1">
      <alignment horizontal="center"/>
    </xf>
    <xf numFmtId="17" fontId="32" fillId="0" borderId="22" xfId="0" applyNumberFormat="1" applyFont="1" applyBorder="1" applyAlignment="1">
      <alignment horizontal="center"/>
    </xf>
    <xf numFmtId="1" fontId="13" fillId="0" borderId="1" xfId="0" applyNumberFormat="1" applyFont="1" applyBorder="1"/>
    <xf numFmtId="1" fontId="13" fillId="0" borderId="71" xfId="0" applyNumberFormat="1" applyFont="1" applyBorder="1"/>
    <xf numFmtId="0" fontId="13" fillId="0" borderId="1" xfId="0" quotePrefix="1" applyFont="1" applyBorder="1" applyAlignment="1">
      <alignment horizontal="right"/>
    </xf>
    <xf numFmtId="0" fontId="13" fillId="0" borderId="71" xfId="0" quotePrefix="1" applyFont="1" applyBorder="1" applyAlignment="1">
      <alignment horizontal="right"/>
    </xf>
    <xf numFmtId="0" fontId="13" fillId="0" borderId="8" xfId="2" applyFont="1" applyBorder="1" applyAlignment="1">
      <alignment horizontal="right"/>
    </xf>
    <xf numFmtId="0" fontId="13" fillId="0" borderId="1" xfId="2" applyFont="1" applyBorder="1" applyAlignment="1">
      <alignment horizontal="right"/>
    </xf>
    <xf numFmtId="0" fontId="13" fillId="0" borderId="2" xfId="2" applyFont="1" applyBorder="1"/>
    <xf numFmtId="0" fontId="32" fillId="0" borderId="98" xfId="2" applyFont="1" applyBorder="1" applyAlignment="1">
      <alignment horizontal="right" wrapText="1"/>
    </xf>
    <xf numFmtId="0" fontId="32" fillId="0" borderId="12" xfId="2" applyFont="1" applyBorder="1" applyAlignment="1">
      <alignment horizontal="right" wrapText="1"/>
    </xf>
    <xf numFmtId="0" fontId="32" fillId="0" borderId="76" xfId="2" applyFont="1" applyBorder="1" applyAlignment="1">
      <alignment horizontal="right" wrapText="1"/>
    </xf>
    <xf numFmtId="0" fontId="32" fillId="0" borderId="84" xfId="2" applyFont="1" applyBorder="1" applyAlignment="1">
      <alignment horizontal="right" wrapText="1"/>
    </xf>
    <xf numFmtId="1" fontId="13" fillId="0" borderId="0" xfId="2" applyNumberFormat="1" applyFont="1"/>
    <xf numFmtId="0" fontId="13" fillId="0" borderId="94" xfId="2" applyFont="1" applyBorder="1" applyAlignment="1">
      <alignment horizontal="right" wrapText="1"/>
    </xf>
    <xf numFmtId="0" fontId="13" fillId="0" borderId="18" xfId="2" applyFont="1" applyBorder="1" applyAlignment="1">
      <alignment horizontal="right" wrapText="1"/>
    </xf>
    <xf numFmtId="0" fontId="13" fillId="0" borderId="95" xfId="2" applyFont="1" applyBorder="1" applyAlignment="1">
      <alignment horizontal="right"/>
    </xf>
    <xf numFmtId="0" fontId="13" fillId="0" borderId="94" xfId="2" applyFont="1" applyBorder="1" applyAlignment="1">
      <alignment horizontal="right"/>
    </xf>
    <xf numFmtId="0" fontId="13" fillId="0" borderId="95" xfId="2" applyFont="1" applyBorder="1" applyAlignment="1">
      <alignment horizontal="right" wrapText="1"/>
    </xf>
    <xf numFmtId="0" fontId="13" fillId="0" borderId="134" xfId="2" applyFont="1" applyBorder="1" applyAlignment="1">
      <alignment horizontal="right" wrapText="1"/>
    </xf>
    <xf numFmtId="0" fontId="13" fillId="0" borderId="8" xfId="2" applyFont="1" applyBorder="1" applyAlignment="1">
      <alignment horizontal="right" wrapText="1"/>
    </xf>
    <xf numFmtId="0" fontId="13" fillId="0" borderId="10" xfId="2" applyFont="1" applyBorder="1" applyAlignment="1">
      <alignment horizontal="right" wrapText="1"/>
    </xf>
    <xf numFmtId="0" fontId="13" fillId="0" borderId="73" xfId="2" applyFont="1" applyBorder="1" applyAlignment="1">
      <alignment horizontal="right"/>
    </xf>
    <xf numFmtId="0" fontId="13" fillId="0" borderId="73" xfId="2" applyFont="1" applyBorder="1" applyAlignment="1">
      <alignment horizontal="right" wrapText="1"/>
    </xf>
    <xf numFmtId="0" fontId="13" fillId="0" borderId="82" xfId="2" applyFont="1" applyBorder="1" applyAlignment="1">
      <alignment horizontal="right" wrapText="1"/>
    </xf>
    <xf numFmtId="0" fontId="13" fillId="0" borderId="96" xfId="2" applyFont="1" applyBorder="1" applyAlignment="1">
      <alignment horizontal="right" wrapText="1"/>
    </xf>
    <xf numFmtId="0" fontId="13" fillId="0" borderId="30" xfId="2" applyFont="1" applyBorder="1" applyAlignment="1">
      <alignment horizontal="right" wrapText="1"/>
    </xf>
    <xf numFmtId="0" fontId="13" fillId="0" borderId="97" xfId="2" applyFont="1" applyBorder="1" applyAlignment="1">
      <alignment horizontal="right" wrapText="1"/>
    </xf>
    <xf numFmtId="0" fontId="13" fillId="0" borderId="136" xfId="2" applyFont="1" applyBorder="1" applyAlignment="1">
      <alignment horizontal="right" wrapText="1"/>
    </xf>
    <xf numFmtId="0" fontId="13" fillId="0" borderId="98" xfId="2" applyFont="1" applyBorder="1" applyAlignment="1">
      <alignment horizontal="right" wrapText="1"/>
    </xf>
    <xf numFmtId="0" fontId="13" fillId="0" borderId="76" xfId="2" applyFont="1" applyBorder="1" applyAlignment="1">
      <alignment horizontal="right"/>
    </xf>
    <xf numFmtId="0" fontId="13" fillId="0" borderId="98" xfId="2" applyFont="1" applyBorder="1" applyAlignment="1">
      <alignment horizontal="right"/>
    </xf>
    <xf numFmtId="0" fontId="13" fillId="0" borderId="76" xfId="2" applyFont="1" applyBorder="1" applyAlignment="1">
      <alignment horizontal="right" wrapText="1"/>
    </xf>
    <xf numFmtId="0" fontId="32" fillId="0" borderId="77" xfId="2" applyFont="1" applyBorder="1" applyAlignment="1">
      <alignment horizontal="right"/>
    </xf>
    <xf numFmtId="0" fontId="32" fillId="0" borderId="124" xfId="2" applyFont="1" applyBorder="1" applyAlignment="1">
      <alignment horizontal="right" wrapText="1"/>
    </xf>
    <xf numFmtId="0" fontId="13" fillId="0" borderId="124" xfId="2" applyFont="1" applyBorder="1" applyAlignment="1">
      <alignment horizontal="right" wrapText="1"/>
    </xf>
    <xf numFmtId="0" fontId="32" fillId="0" borderId="127" xfId="2" applyFont="1" applyBorder="1" applyAlignment="1">
      <alignment horizontal="right" wrapText="1"/>
    </xf>
    <xf numFmtId="0" fontId="13" fillId="0" borderId="79" xfId="2" applyFont="1" applyBorder="1" applyAlignment="1">
      <alignment horizontal="right"/>
    </xf>
    <xf numFmtId="0" fontId="13" fillId="0" borderId="124" xfId="2" applyFont="1" applyBorder="1" applyAlignment="1">
      <alignment horizontal="right"/>
    </xf>
    <xf numFmtId="1" fontId="32" fillId="0" borderId="124" xfId="2" applyNumberFormat="1" applyFont="1" applyBorder="1" applyAlignment="1">
      <alignment horizontal="right" wrapText="1"/>
    </xf>
    <xf numFmtId="0" fontId="13" fillId="0" borderId="79" xfId="2" applyFont="1" applyBorder="1" applyAlignment="1">
      <alignment horizontal="right" wrapText="1"/>
    </xf>
    <xf numFmtId="1" fontId="32" fillId="0" borderId="79" xfId="2" applyNumberFormat="1" applyFont="1" applyBorder="1" applyAlignment="1">
      <alignment horizontal="right" wrapText="1"/>
    </xf>
    <xf numFmtId="1" fontId="32" fillId="0" borderId="80" xfId="2" applyNumberFormat="1" applyFont="1" applyBorder="1" applyAlignment="1">
      <alignment horizontal="right"/>
    </xf>
    <xf numFmtId="1" fontId="32" fillId="0" borderId="98" xfId="2" applyNumberFormat="1" applyFont="1" applyBorder="1" applyAlignment="1">
      <alignment horizontal="right" wrapText="1"/>
    </xf>
    <xf numFmtId="1" fontId="32" fillId="0" borderId="76" xfId="2" applyNumberFormat="1" applyFont="1" applyBorder="1" applyAlignment="1">
      <alignment horizontal="right" wrapText="1"/>
    </xf>
    <xf numFmtId="0" fontId="13" fillId="0" borderId="73" xfId="2" applyFont="1" applyBorder="1"/>
    <xf numFmtId="0" fontId="13" fillId="0" borderId="82" xfId="2" applyFont="1" applyBorder="1"/>
    <xf numFmtId="0" fontId="13" fillId="0" borderId="75" xfId="2" applyFont="1" applyBorder="1"/>
    <xf numFmtId="0" fontId="13" fillId="0" borderId="1" xfId="2" applyFont="1" applyBorder="1" applyAlignment="1">
      <alignment horizontal="right" wrapText="1"/>
    </xf>
    <xf numFmtId="0" fontId="13" fillId="0" borderId="71" xfId="2" applyFont="1" applyBorder="1"/>
    <xf numFmtId="0" fontId="13" fillId="0" borderId="72" xfId="2" applyFont="1" applyBorder="1" applyAlignment="1">
      <alignment horizontal="right" wrapText="1"/>
    </xf>
    <xf numFmtId="0" fontId="13" fillId="0" borderId="72" xfId="2" applyFont="1" applyBorder="1"/>
    <xf numFmtId="0" fontId="13" fillId="0" borderId="83" xfId="2" applyFont="1" applyBorder="1"/>
    <xf numFmtId="0" fontId="13" fillId="0" borderId="78" xfId="2" applyFont="1" applyBorder="1"/>
    <xf numFmtId="0" fontId="13" fillId="0" borderId="76" xfId="2" applyFont="1" applyBorder="1"/>
    <xf numFmtId="1" fontId="32" fillId="0" borderId="77" xfId="2" applyNumberFormat="1" applyFont="1" applyBorder="1"/>
    <xf numFmtId="0" fontId="32" fillId="0" borderId="79" xfId="2" applyFont="1" applyBorder="1" applyAlignment="1">
      <alignment horizontal="right" wrapText="1"/>
    </xf>
    <xf numFmtId="0" fontId="13" fillId="0" borderId="79" xfId="2" applyFont="1" applyBorder="1"/>
    <xf numFmtId="0" fontId="32" fillId="0" borderId="11" xfId="2" applyFont="1" applyBorder="1" applyAlignment="1">
      <alignment wrapText="1"/>
    </xf>
    <xf numFmtId="0" fontId="32" fillId="0" borderId="88" xfId="2" applyFont="1" applyBorder="1" applyAlignment="1">
      <alignment wrapText="1"/>
    </xf>
    <xf numFmtId="0" fontId="32" fillId="0" borderId="15" xfId="2" applyFont="1" applyBorder="1" applyAlignment="1">
      <alignment wrapText="1"/>
    </xf>
    <xf numFmtId="0" fontId="13" fillId="0" borderId="21" xfId="2" applyFont="1" applyBorder="1" applyAlignment="1">
      <alignment horizontal="right" wrapText="1"/>
    </xf>
    <xf numFmtId="0" fontId="32" fillId="0" borderId="125" xfId="2" applyFont="1" applyBorder="1" applyAlignment="1">
      <alignment wrapText="1"/>
    </xf>
    <xf numFmtId="0" fontId="13" fillId="0" borderId="123" xfId="2" applyFont="1" applyBorder="1" applyAlignment="1">
      <alignment horizontal="right" wrapText="1"/>
    </xf>
    <xf numFmtId="0" fontId="32" fillId="0" borderId="76" xfId="2" applyFont="1" applyBorder="1"/>
    <xf numFmtId="0" fontId="32" fillId="0" borderId="39" xfId="2" applyFont="1" applyBorder="1" applyAlignment="1">
      <alignment wrapText="1"/>
    </xf>
    <xf numFmtId="0" fontId="13" fillId="0" borderId="73" xfId="2" applyFont="1" applyBorder="1" applyAlignment="1">
      <alignment wrapText="1"/>
    </xf>
    <xf numFmtId="0" fontId="13" fillId="0" borderId="1" xfId="2" applyFont="1" applyBorder="1" applyAlignment="1">
      <alignment wrapText="1"/>
    </xf>
    <xf numFmtId="0" fontId="13" fillId="0" borderId="72" xfId="2" applyFont="1" applyBorder="1" applyAlignment="1">
      <alignment horizontal="right"/>
    </xf>
    <xf numFmtId="0" fontId="13" fillId="0" borderId="72" xfId="2" applyFont="1" applyBorder="1" applyAlignment="1">
      <alignment wrapText="1"/>
    </xf>
    <xf numFmtId="0" fontId="32" fillId="0" borderId="76" xfId="2" applyFont="1" applyBorder="1" applyAlignment="1">
      <alignment horizontal="right"/>
    </xf>
    <xf numFmtId="0" fontId="13" fillId="0" borderId="76" xfId="2" applyFont="1" applyBorder="1" applyAlignment="1">
      <alignment wrapText="1"/>
    </xf>
    <xf numFmtId="0" fontId="32" fillId="0" borderId="79" xfId="2" applyFont="1" applyBorder="1" applyAlignment="1">
      <alignment horizontal="right"/>
    </xf>
    <xf numFmtId="0" fontId="13" fillId="0" borderId="79" xfId="2" applyFont="1" applyBorder="1" applyAlignment="1">
      <alignment wrapText="1"/>
    </xf>
    <xf numFmtId="1" fontId="32" fillId="0" borderId="79" xfId="2" applyNumberFormat="1" applyFont="1" applyBorder="1" applyAlignment="1">
      <alignment horizontal="right"/>
    </xf>
    <xf numFmtId="0" fontId="32" fillId="0" borderId="84" xfId="2" applyFont="1" applyBorder="1" applyAlignment="1">
      <alignment horizontal="right"/>
    </xf>
    <xf numFmtId="0" fontId="32" fillId="0" borderId="93" xfId="2" applyFont="1" applyBorder="1" applyAlignment="1">
      <alignment wrapText="1"/>
    </xf>
    <xf numFmtId="0" fontId="13" fillId="0" borderId="95" xfId="2" applyFont="1" applyBorder="1" applyAlignment="1">
      <alignment horizontal="right" vertical="center"/>
    </xf>
    <xf numFmtId="0" fontId="13" fillId="0" borderId="95" xfId="2" applyFont="1" applyBorder="1"/>
    <xf numFmtId="0" fontId="13" fillId="0" borderId="134" xfId="2" applyFont="1" applyBorder="1"/>
    <xf numFmtId="0" fontId="13" fillId="0" borderId="1" xfId="2" applyFont="1" applyBorder="1" applyAlignment="1">
      <alignment horizontal="right" vertical="center"/>
    </xf>
    <xf numFmtId="0" fontId="13" fillId="0" borderId="72" xfId="2" applyFont="1" applyBorder="1" applyAlignment="1">
      <alignment horizontal="right" vertical="center"/>
    </xf>
    <xf numFmtId="1" fontId="32" fillId="0" borderId="76" xfId="2" applyNumberFormat="1" applyFont="1" applyBorder="1" applyAlignment="1">
      <alignment horizontal="right"/>
    </xf>
    <xf numFmtId="0" fontId="32" fillId="0" borderId="76" xfId="2" applyFont="1" applyBorder="1" applyAlignment="1">
      <alignment horizontal="right" vertical="center"/>
    </xf>
    <xf numFmtId="0" fontId="32" fillId="0" borderId="84" xfId="2" applyFont="1" applyBorder="1"/>
    <xf numFmtId="1" fontId="13" fillId="0" borderId="79" xfId="2" applyNumberFormat="1" applyFont="1" applyBorder="1" applyAlignment="1">
      <alignment horizontal="right" vertical="center"/>
    </xf>
    <xf numFmtId="1" fontId="32" fillId="0" borderId="79" xfId="2" applyNumberFormat="1" applyFont="1" applyBorder="1" applyAlignment="1">
      <alignment horizontal="right" vertical="center"/>
    </xf>
    <xf numFmtId="1" fontId="32" fillId="0" borderId="135" xfId="2" applyNumberFormat="1" applyFont="1" applyBorder="1"/>
    <xf numFmtId="0" fontId="37" fillId="0" borderId="0" xfId="2" applyFont="1"/>
    <xf numFmtId="0" fontId="32" fillId="0" borderId="11" xfId="0" applyFont="1" applyBorder="1" applyAlignment="1">
      <alignment wrapText="1"/>
    </xf>
    <xf numFmtId="0" fontId="32" fillId="0" borderId="98" xfId="0" applyFont="1" applyBorder="1" applyAlignment="1">
      <alignment horizontal="right" wrapText="1"/>
    </xf>
    <xf numFmtId="0" fontId="32" fillId="0" borderId="76" xfId="0" applyFont="1" applyBorder="1" applyAlignment="1">
      <alignment horizontal="right" wrapText="1"/>
    </xf>
    <xf numFmtId="0" fontId="32" fillId="0" borderId="76" xfId="0" applyFont="1" applyBorder="1"/>
    <xf numFmtId="0" fontId="32" fillId="0" borderId="84" xfId="0" applyFont="1" applyBorder="1"/>
    <xf numFmtId="0" fontId="32" fillId="0" borderId="77" xfId="0" applyFont="1" applyBorder="1"/>
    <xf numFmtId="0" fontId="32" fillId="0" borderId="88" xfId="0" applyFont="1" applyBorder="1" applyAlignment="1">
      <alignment wrapText="1"/>
    </xf>
    <xf numFmtId="0" fontId="13" fillId="0" borderId="8" xfId="0" applyFont="1" applyBorder="1" applyAlignment="1">
      <alignment horizontal="right" wrapText="1"/>
    </xf>
    <xf numFmtId="0" fontId="13" fillId="0" borderId="73" xfId="0" applyFont="1" applyBorder="1" applyAlignment="1">
      <alignment horizontal="right" wrapText="1"/>
    </xf>
    <xf numFmtId="0" fontId="13" fillId="0" borderId="82" xfId="0" applyFont="1" applyBorder="1" applyAlignment="1">
      <alignment horizontal="right" wrapText="1"/>
    </xf>
    <xf numFmtId="0" fontId="13" fillId="0" borderId="75" xfId="0" applyFont="1" applyBorder="1"/>
    <xf numFmtId="0" fontId="32" fillId="0" borderId="15" xfId="0" applyFont="1" applyBorder="1" applyAlignment="1">
      <alignment wrapText="1"/>
    </xf>
    <xf numFmtId="0" fontId="13" fillId="0" borderId="21" xfId="0" applyFont="1" applyBorder="1" applyAlignment="1">
      <alignment horizontal="right" wrapText="1"/>
    </xf>
    <xf numFmtId="0" fontId="13" fillId="0" borderId="1" xfId="0" applyFont="1" applyBorder="1" applyAlignment="1">
      <alignment horizontal="right" wrapText="1"/>
    </xf>
    <xf numFmtId="0" fontId="13" fillId="0" borderId="71" xfId="0" applyFont="1" applyBorder="1" applyAlignment="1">
      <alignment horizontal="right" wrapText="1"/>
    </xf>
    <xf numFmtId="0" fontId="32" fillId="0" borderId="125" xfId="0" applyFont="1" applyBorder="1" applyAlignment="1">
      <alignment wrapText="1"/>
    </xf>
    <xf numFmtId="0" fontId="13" fillId="0" borderId="123" xfId="0" applyFont="1" applyBorder="1" applyAlignment="1">
      <alignment horizontal="right" wrapText="1"/>
    </xf>
    <xf numFmtId="0" fontId="13" fillId="0" borderId="72" xfId="0" applyFont="1" applyBorder="1" applyAlignment="1">
      <alignment horizontal="right" wrapText="1"/>
    </xf>
    <xf numFmtId="0" fontId="13" fillId="0" borderId="83" xfId="0" applyFont="1" applyBorder="1" applyAlignment="1">
      <alignment horizontal="right" wrapText="1"/>
    </xf>
    <xf numFmtId="0" fontId="13" fillId="0" borderId="129" xfId="0" applyFont="1" applyBorder="1"/>
    <xf numFmtId="0" fontId="32" fillId="0" borderId="77" xfId="0" applyFont="1" applyBorder="1" applyAlignment="1">
      <alignment horizontal="right" wrapText="1"/>
    </xf>
    <xf numFmtId="0" fontId="32" fillId="0" borderId="39" xfId="0" applyFont="1" applyBorder="1" applyAlignment="1">
      <alignment wrapText="1"/>
    </xf>
    <xf numFmtId="1" fontId="32" fillId="0" borderId="124" xfId="0" applyNumberFormat="1" applyFont="1" applyBorder="1" applyAlignment="1">
      <alignment horizontal="right" wrapText="1"/>
    </xf>
    <xf numFmtId="1" fontId="32" fillId="0" borderId="79" xfId="0" applyNumberFormat="1" applyFont="1" applyBorder="1" applyAlignment="1">
      <alignment horizontal="right" wrapText="1"/>
    </xf>
    <xf numFmtId="1" fontId="32" fillId="0" borderId="80" xfId="0" applyNumberFormat="1" applyFont="1" applyBorder="1" applyAlignment="1">
      <alignment horizontal="right" wrapText="1"/>
    </xf>
    <xf numFmtId="0" fontId="13" fillId="0" borderId="73" xfId="0" applyFont="1" applyBorder="1"/>
    <xf numFmtId="0" fontId="13" fillId="0" borderId="82" xfId="0" applyFont="1" applyBorder="1"/>
    <xf numFmtId="0" fontId="13" fillId="0" borderId="72" xfId="0" applyFont="1" applyBorder="1"/>
    <xf numFmtId="0" fontId="13" fillId="0" borderId="83" xfId="0" applyFont="1" applyBorder="1"/>
    <xf numFmtId="0" fontId="38" fillId="0" borderId="0" xfId="2" applyFont="1"/>
    <xf numFmtId="0" fontId="32" fillId="0" borderId="11" xfId="2" applyFont="1" applyBorder="1" applyAlignment="1">
      <alignment horizontal="left" vertical="center" wrapText="1"/>
    </xf>
    <xf numFmtId="0" fontId="32" fillId="0" borderId="13" xfId="2" applyFont="1" applyBorder="1" applyAlignment="1">
      <alignment horizontal="center" vertical="center" wrapText="1"/>
    </xf>
    <xf numFmtId="0" fontId="32" fillId="0" borderId="116" xfId="2" applyFont="1" applyBorder="1" applyAlignment="1">
      <alignment horizontal="center" vertical="center" wrapText="1"/>
    </xf>
    <xf numFmtId="0" fontId="32" fillId="0" borderId="88" xfId="2" applyFont="1" applyBorder="1" applyAlignment="1">
      <alignment vertical="center" wrapText="1"/>
    </xf>
    <xf numFmtId="0" fontId="13" fillId="0" borderId="61" xfId="2" applyFont="1" applyBorder="1" applyAlignment="1">
      <alignment horizontal="center" vertical="center" wrapText="1"/>
    </xf>
    <xf numFmtId="0" fontId="13" fillId="0" borderId="95" xfId="2" applyFont="1" applyBorder="1" applyAlignment="1">
      <alignment horizontal="center" vertical="center" wrapText="1"/>
    </xf>
    <xf numFmtId="0" fontId="32" fillId="0" borderId="15" xfId="2" applyFont="1" applyBorder="1" applyAlignment="1">
      <alignment vertical="center" wrapText="1"/>
    </xf>
    <xf numFmtId="0" fontId="13" fillId="0" borderId="126" xfId="2" applyFont="1" applyBorder="1" applyAlignment="1">
      <alignment horizontal="center" vertical="center" wrapText="1"/>
    </xf>
    <xf numFmtId="0" fontId="13" fillId="0" borderId="1" xfId="2" applyFont="1" applyBorder="1" applyAlignment="1">
      <alignment horizontal="center" vertical="center" wrapText="1"/>
    </xf>
    <xf numFmtId="0" fontId="32" fillId="0" borderId="89" xfId="2" applyFont="1" applyBorder="1" applyAlignment="1">
      <alignment vertical="center" wrapText="1"/>
    </xf>
    <xf numFmtId="0" fontId="13" fillId="0" borderId="40" xfId="2" applyFont="1" applyBorder="1" applyAlignment="1">
      <alignment horizontal="center" vertical="center" wrapText="1"/>
    </xf>
    <xf numFmtId="0" fontId="13" fillId="0" borderId="120" xfId="2" applyFont="1" applyBorder="1" applyAlignment="1">
      <alignment horizontal="center" vertical="center" wrapText="1"/>
    </xf>
    <xf numFmtId="1" fontId="13" fillId="0" borderId="120" xfId="2" applyNumberFormat="1" applyFont="1" applyBorder="1" applyAlignment="1">
      <alignment horizontal="center" vertical="center" wrapText="1"/>
    </xf>
    <xf numFmtId="1" fontId="32" fillId="0" borderId="73" xfId="2" applyNumberFormat="1" applyFont="1" applyBorder="1" applyAlignment="1">
      <alignment horizontal="center" vertical="center" wrapText="1"/>
    </xf>
    <xf numFmtId="0" fontId="39" fillId="0" borderId="0" xfId="2" applyFont="1"/>
    <xf numFmtId="1" fontId="39" fillId="0" borderId="0" xfId="2" applyNumberFormat="1" applyFont="1" applyAlignment="1">
      <alignment horizontal="center"/>
    </xf>
    <xf numFmtId="1" fontId="40" fillId="0" borderId="0" xfId="2" applyNumberFormat="1" applyFont="1" applyBorder="1" applyAlignment="1">
      <alignment horizontal="center" vertical="center" wrapText="1"/>
    </xf>
    <xf numFmtId="1" fontId="39" fillId="0" borderId="0" xfId="2" applyNumberFormat="1" applyFont="1" applyBorder="1" applyAlignment="1">
      <alignment horizontal="center" vertical="center" wrapText="1"/>
    </xf>
    <xf numFmtId="1" fontId="39" fillId="0" borderId="0" xfId="2" applyNumberFormat="1" applyFont="1"/>
    <xf numFmtId="0" fontId="13" fillId="0" borderId="14" xfId="2" applyFont="1" applyBorder="1" applyAlignment="1">
      <alignment horizontal="center" vertical="center" wrapText="1"/>
    </xf>
    <xf numFmtId="0" fontId="13" fillId="0" borderId="95" xfId="2" applyFont="1" applyBorder="1" applyAlignment="1">
      <alignment horizontal="center" vertical="center"/>
    </xf>
    <xf numFmtId="0" fontId="13" fillId="0" borderId="134" xfId="2" applyFont="1" applyBorder="1" applyAlignment="1">
      <alignment horizontal="center" vertical="center"/>
    </xf>
    <xf numFmtId="0" fontId="13" fillId="0" borderId="85" xfId="2" applyFont="1" applyBorder="1" applyAlignment="1">
      <alignment horizontal="center" vertical="center" wrapText="1"/>
    </xf>
    <xf numFmtId="0" fontId="13" fillId="0" borderId="1" xfId="2" applyFont="1" applyBorder="1" applyAlignment="1">
      <alignment horizontal="center" vertical="center"/>
    </xf>
    <xf numFmtId="0" fontId="13" fillId="0" borderId="71" xfId="2" applyFont="1" applyBorder="1" applyAlignment="1">
      <alignment horizontal="center" vertical="center"/>
    </xf>
    <xf numFmtId="0" fontId="13" fillId="0" borderId="60" xfId="2" applyFont="1" applyBorder="1" applyAlignment="1">
      <alignment horizontal="center" vertical="center" wrapText="1"/>
    </xf>
    <xf numFmtId="0" fontId="13" fillId="0" borderId="120" xfId="2" applyFont="1" applyBorder="1" applyAlignment="1">
      <alignment horizontal="center" vertical="center"/>
    </xf>
    <xf numFmtId="0" fontId="13" fillId="0" borderId="133" xfId="2" applyFont="1" applyBorder="1" applyAlignment="1">
      <alignment horizontal="center" vertical="center"/>
    </xf>
    <xf numFmtId="0" fontId="37" fillId="0" borderId="89" xfId="2" applyFont="1" applyBorder="1" applyAlignment="1">
      <alignment horizontal="left" wrapText="1"/>
    </xf>
    <xf numFmtId="0" fontId="37" fillId="0" borderId="122" xfId="2" applyFont="1" applyBorder="1" applyAlignment="1">
      <alignment horizontal="right" wrapText="1"/>
    </xf>
    <xf numFmtId="0" fontId="37" fillId="0" borderId="120" xfId="2" applyFont="1" applyBorder="1" applyAlignment="1">
      <alignment horizontal="right" wrapText="1"/>
    </xf>
    <xf numFmtId="0" fontId="37" fillId="0" borderId="133" xfId="2" applyFont="1" applyBorder="1" applyAlignment="1">
      <alignment horizontal="right" wrapText="1"/>
    </xf>
    <xf numFmtId="0" fontId="38" fillId="0" borderId="88" xfId="2" applyFont="1" applyBorder="1" applyAlignment="1">
      <alignment wrapText="1"/>
    </xf>
    <xf numFmtId="0" fontId="38" fillId="0" borderId="8" xfId="2" applyFont="1" applyBorder="1" applyAlignment="1">
      <alignment horizontal="right" wrapText="1"/>
    </xf>
    <xf numFmtId="0" fontId="38" fillId="0" borderId="73" xfId="2" applyFont="1" applyBorder="1" applyAlignment="1">
      <alignment horizontal="right" wrapText="1"/>
    </xf>
    <xf numFmtId="0" fontId="38" fillId="0" borderId="73" xfId="2" applyFont="1" applyBorder="1" applyAlignment="1">
      <alignment horizontal="right"/>
    </xf>
    <xf numFmtId="0" fontId="38" fillId="0" borderId="73" xfId="2" applyFont="1" applyBorder="1"/>
    <xf numFmtId="0" fontId="38" fillId="0" borderId="82" xfId="2" applyFont="1" applyBorder="1"/>
    <xf numFmtId="0" fontId="38" fillId="0" borderId="15" xfId="2" applyFont="1" applyBorder="1" applyAlignment="1">
      <alignment wrapText="1"/>
    </xf>
    <xf numFmtId="0" fontId="38" fillId="0" borderId="21" xfId="2" applyFont="1" applyBorder="1" applyAlignment="1">
      <alignment horizontal="right" wrapText="1"/>
    </xf>
    <xf numFmtId="0" fontId="38" fillId="0" borderId="1" xfId="2" applyFont="1" applyBorder="1" applyAlignment="1">
      <alignment horizontal="right" wrapText="1"/>
    </xf>
    <xf numFmtId="0" fontId="38" fillId="0" borderId="1" xfId="2" applyFont="1" applyBorder="1" applyAlignment="1">
      <alignment horizontal="right"/>
    </xf>
    <xf numFmtId="0" fontId="38" fillId="0" borderId="1" xfId="2" applyFont="1" applyBorder="1"/>
    <xf numFmtId="0" fontId="38" fillId="0" borderId="71" xfId="2" applyFont="1" applyBorder="1"/>
    <xf numFmtId="0" fontId="38" fillId="0" borderId="125" xfId="2" applyFont="1" applyBorder="1" applyAlignment="1">
      <alignment wrapText="1"/>
    </xf>
    <xf numFmtId="0" fontId="38" fillId="0" borderId="123" xfId="2" applyFont="1" applyBorder="1" applyAlignment="1">
      <alignment horizontal="right" wrapText="1"/>
    </xf>
    <xf numFmtId="0" fontId="38" fillId="0" borderId="72" xfId="2" applyFont="1" applyBorder="1" applyAlignment="1">
      <alignment horizontal="right" wrapText="1"/>
    </xf>
    <xf numFmtId="0" fontId="38" fillId="0" borderId="72" xfId="2" applyFont="1" applyBorder="1" applyAlignment="1">
      <alignment horizontal="right"/>
    </xf>
    <xf numFmtId="0" fontId="38" fillId="0" borderId="72" xfId="2" applyFont="1" applyBorder="1"/>
    <xf numFmtId="0" fontId="38" fillId="0" borderId="83" xfId="2" applyFont="1" applyBorder="1"/>
    <xf numFmtId="0" fontId="37" fillId="0" borderId="11" xfId="2" applyFont="1" applyBorder="1" applyAlignment="1">
      <alignment wrapText="1"/>
    </xf>
    <xf numFmtId="0" fontId="37" fillId="0" borderId="98" xfId="2" applyFont="1" applyBorder="1" applyAlignment="1">
      <alignment horizontal="right" wrapText="1"/>
    </xf>
    <xf numFmtId="0" fontId="37" fillId="0" borderId="76" xfId="2" applyFont="1" applyBorder="1" applyAlignment="1">
      <alignment horizontal="right" wrapText="1"/>
    </xf>
    <xf numFmtId="1" fontId="37" fillId="0" borderId="76" xfId="2" applyNumberFormat="1" applyFont="1" applyBorder="1" applyAlignment="1">
      <alignment horizontal="right" wrapText="1"/>
    </xf>
    <xf numFmtId="0" fontId="38" fillId="0" borderId="76" xfId="2" applyFont="1" applyBorder="1" applyAlignment="1">
      <alignment horizontal="right" wrapText="1"/>
    </xf>
    <xf numFmtId="0" fontId="38" fillId="0" borderId="76" xfId="2" applyFont="1" applyBorder="1"/>
    <xf numFmtId="0" fontId="38" fillId="0" borderId="84" xfId="2" applyFont="1" applyBorder="1"/>
    <xf numFmtId="0" fontId="37" fillId="0" borderId="39" xfId="2" applyFont="1" applyBorder="1" applyAlignment="1">
      <alignment wrapText="1"/>
    </xf>
    <xf numFmtId="0" fontId="37" fillId="0" borderId="124" xfId="2" applyFont="1" applyBorder="1" applyAlignment="1">
      <alignment horizontal="right" wrapText="1"/>
    </xf>
    <xf numFmtId="0" fontId="37" fillId="0" borderId="79" xfId="2" applyFont="1" applyBorder="1" applyAlignment="1">
      <alignment horizontal="right" wrapText="1"/>
    </xf>
    <xf numFmtId="1" fontId="37" fillId="0" borderId="79" xfId="2" applyNumberFormat="1" applyFont="1" applyBorder="1" applyAlignment="1">
      <alignment horizontal="right" wrapText="1"/>
    </xf>
    <xf numFmtId="0" fontId="38" fillId="0" borderId="79" xfId="2" applyFont="1" applyBorder="1" applyAlignment="1">
      <alignment horizontal="right" wrapText="1"/>
    </xf>
    <xf numFmtId="0" fontId="38" fillId="0" borderId="79" xfId="2" applyFont="1" applyBorder="1"/>
    <xf numFmtId="0" fontId="38" fillId="0" borderId="135" xfId="2" applyFont="1" applyBorder="1"/>
    <xf numFmtId="0" fontId="38" fillId="0" borderId="0" xfId="2" applyFont="1" applyAlignment="1">
      <alignment horizontal="right"/>
    </xf>
    <xf numFmtId="0" fontId="38" fillId="0" borderId="93" xfId="2" applyFont="1" applyBorder="1" applyAlignment="1">
      <alignment wrapText="1"/>
    </xf>
    <xf numFmtId="0" fontId="38" fillId="0" borderId="94" xfId="2" applyFont="1" applyBorder="1" applyAlignment="1">
      <alignment horizontal="right" wrapText="1"/>
    </xf>
    <xf numFmtId="0" fontId="38" fillId="0" borderId="95" xfId="2" applyFont="1" applyBorder="1" applyAlignment="1">
      <alignment horizontal="right" wrapText="1"/>
    </xf>
    <xf numFmtId="0" fontId="38" fillId="0" borderId="95" xfId="2" applyFont="1" applyBorder="1" applyAlignment="1">
      <alignment horizontal="right"/>
    </xf>
    <xf numFmtId="0" fontId="38" fillId="0" borderId="95" xfId="2" applyFont="1" applyBorder="1"/>
    <xf numFmtId="0" fontId="38" fillId="0" borderId="134" xfId="2" applyFont="1" applyBorder="1"/>
    <xf numFmtId="1" fontId="37" fillId="0" borderId="124" xfId="2" applyNumberFormat="1" applyFont="1" applyBorder="1" applyAlignment="1">
      <alignment horizontal="right" wrapText="1"/>
    </xf>
    <xf numFmtId="1" fontId="38" fillId="0" borderId="79" xfId="2" applyNumberFormat="1" applyFont="1" applyBorder="1" applyAlignment="1">
      <alignment horizontal="right" wrapText="1"/>
    </xf>
    <xf numFmtId="0" fontId="34" fillId="0" borderId="0" xfId="0" applyFont="1"/>
    <xf numFmtId="0" fontId="37" fillId="0" borderId="84" xfId="2" applyFont="1" applyBorder="1"/>
    <xf numFmtId="1" fontId="37" fillId="0" borderId="135" xfId="2" applyNumberFormat="1" applyFont="1" applyBorder="1"/>
    <xf numFmtId="0" fontId="32" fillId="0" borderId="84" xfId="0" applyFont="1" applyBorder="1" applyAlignment="1">
      <alignment horizontal="right" wrapText="1"/>
    </xf>
    <xf numFmtId="1" fontId="32" fillId="0" borderId="135" xfId="0" applyNumberFormat="1" applyFont="1" applyBorder="1" applyAlignment="1">
      <alignment horizontal="right" wrapText="1"/>
    </xf>
    <xf numFmtId="0" fontId="13" fillId="0" borderId="140" xfId="0" applyFont="1" applyBorder="1" applyAlignment="1">
      <alignment horizontal="right" wrapText="1"/>
    </xf>
    <xf numFmtId="1" fontId="32" fillId="0" borderId="135" xfId="2" applyNumberFormat="1" applyFont="1" applyBorder="1" applyAlignment="1">
      <alignment horizontal="right"/>
    </xf>
    <xf numFmtId="0" fontId="36" fillId="0" borderId="0" xfId="2" applyFont="1"/>
    <xf numFmtId="17" fontId="32" fillId="0" borderId="71" xfId="0" applyNumberFormat="1" applyFont="1" applyBorder="1" applyAlignment="1">
      <alignment horizontal="right"/>
    </xf>
    <xf numFmtId="0" fontId="13" fillId="0" borderId="1" xfId="0" applyFont="1" applyBorder="1" applyAlignment="1">
      <alignment horizontal="right"/>
    </xf>
    <xf numFmtId="0" fontId="32" fillId="0" borderId="1" xfId="0" applyFont="1" applyBorder="1"/>
    <xf numFmtId="0" fontId="36" fillId="0" borderId="1" xfId="2" applyFont="1" applyBorder="1" applyAlignment="1">
      <alignment horizontal="center" vertical="center" wrapText="1"/>
    </xf>
    <xf numFmtId="0" fontId="36" fillId="0" borderId="71" xfId="2" applyFont="1" applyBorder="1" applyAlignment="1">
      <alignment horizontal="center" vertical="center" wrapText="1"/>
    </xf>
    <xf numFmtId="0" fontId="36" fillId="0" borderId="1" xfId="2" applyFont="1" applyBorder="1" applyAlignment="1">
      <alignment horizontal="center" vertical="center"/>
    </xf>
    <xf numFmtId="0" fontId="36" fillId="0" borderId="71" xfId="2" applyFont="1" applyBorder="1" applyAlignment="1">
      <alignment horizontal="center" vertical="center"/>
    </xf>
    <xf numFmtId="0" fontId="32" fillId="0" borderId="36" xfId="2" applyFont="1" applyBorder="1"/>
    <xf numFmtId="17" fontId="32" fillId="0" borderId="1" xfId="0" applyNumberFormat="1" applyFont="1" applyBorder="1" applyAlignment="1">
      <alignment horizontal="right"/>
    </xf>
    <xf numFmtId="17" fontId="32" fillId="0" borderId="1" xfId="0" applyNumberFormat="1" applyFont="1" applyBorder="1"/>
    <xf numFmtId="0" fontId="12" fillId="0" borderId="1" xfId="0" applyFont="1" applyBorder="1" applyAlignment="1">
      <alignment horizontal="right"/>
    </xf>
    <xf numFmtId="0" fontId="42" fillId="0" borderId="0" xfId="0" applyFont="1"/>
    <xf numFmtId="0" fontId="32" fillId="0" borderId="23" xfId="2" applyFont="1" applyBorder="1"/>
    <xf numFmtId="0" fontId="32" fillId="0" borderId="13" xfId="2" applyFont="1" applyBorder="1" applyAlignment="1">
      <alignment horizontal="right"/>
    </xf>
    <xf numFmtId="0" fontId="32" fillId="0" borderId="12" xfId="2" applyFont="1" applyBorder="1" applyAlignment="1">
      <alignment horizontal="right"/>
    </xf>
    <xf numFmtId="0" fontId="32" fillId="0" borderId="24" xfId="2" applyFont="1" applyBorder="1" applyAlignment="1">
      <alignment horizontal="right"/>
    </xf>
    <xf numFmtId="0" fontId="32" fillId="0" borderId="116" xfId="2" applyFont="1" applyBorder="1" applyAlignment="1">
      <alignment horizontal="right"/>
    </xf>
    <xf numFmtId="0" fontId="32" fillId="0" borderId="19" xfId="2" applyFont="1" applyBorder="1" applyAlignment="1">
      <alignment horizontal="right"/>
    </xf>
    <xf numFmtId="1" fontId="32" fillId="0" borderId="19" xfId="2" applyNumberFormat="1" applyFont="1" applyBorder="1" applyAlignment="1">
      <alignment horizontal="right"/>
    </xf>
    <xf numFmtId="1" fontId="32" fillId="0" borderId="0" xfId="2" applyNumberFormat="1" applyFont="1" applyBorder="1" applyAlignment="1">
      <alignment horizontal="right"/>
    </xf>
    <xf numFmtId="0" fontId="32" fillId="0" borderId="33" xfId="2" applyFont="1" applyBorder="1"/>
    <xf numFmtId="0" fontId="32" fillId="0" borderId="14" xfId="2" applyFont="1" applyBorder="1" applyAlignment="1">
      <alignment horizontal="right"/>
    </xf>
    <xf numFmtId="1" fontId="32" fillId="0" borderId="14" xfId="2" applyNumberFormat="1" applyFont="1" applyBorder="1" applyAlignment="1">
      <alignment horizontal="right"/>
    </xf>
    <xf numFmtId="0" fontId="32" fillId="0" borderId="11" xfId="2" applyFont="1" applyBorder="1" applyAlignment="1">
      <alignment horizontal="left" vertical="center"/>
    </xf>
    <xf numFmtId="0" fontId="32" fillId="0" borderId="39" xfId="2" applyFont="1" applyBorder="1" applyAlignment="1">
      <alignment horizontal="left"/>
    </xf>
    <xf numFmtId="0" fontId="32" fillId="0" borderId="20" xfId="2" applyFont="1" applyBorder="1" applyAlignment="1">
      <alignment horizontal="right"/>
    </xf>
    <xf numFmtId="1" fontId="32" fillId="0" borderId="20" xfId="2" applyNumberFormat="1" applyFont="1" applyBorder="1" applyAlignment="1">
      <alignment horizontal="right"/>
    </xf>
    <xf numFmtId="0" fontId="41" fillId="0" borderId="0" xfId="2" applyFont="1"/>
    <xf numFmtId="0" fontId="42" fillId="0" borderId="2" xfId="2" applyFont="1" applyBorder="1"/>
    <xf numFmtId="0" fontId="32" fillId="0" borderId="98" xfId="2" applyFont="1" applyBorder="1" applyAlignment="1">
      <alignment horizontal="right" vertical="center" wrapText="1"/>
    </xf>
    <xf numFmtId="0" fontId="32" fillId="0" borderId="76" xfId="2" applyFont="1" applyBorder="1" applyAlignment="1">
      <alignment horizontal="right" vertical="center" wrapText="1"/>
    </xf>
    <xf numFmtId="0" fontId="32" fillId="0" borderId="84" xfId="2" applyFont="1" applyBorder="1" applyAlignment="1">
      <alignment horizontal="right" vertical="center" wrapText="1"/>
    </xf>
    <xf numFmtId="0" fontId="32" fillId="0" borderId="98" xfId="2" applyFont="1" applyBorder="1" applyAlignment="1">
      <alignment horizontal="center" vertical="center" wrapText="1"/>
    </xf>
    <xf numFmtId="0" fontId="32" fillId="0" borderId="12" xfId="2" applyFont="1" applyBorder="1" applyAlignment="1">
      <alignment horizontal="center" vertical="center" wrapText="1"/>
    </xf>
    <xf numFmtId="0" fontId="32" fillId="0" borderId="76" xfId="2" applyFont="1" applyBorder="1" applyAlignment="1">
      <alignment horizontal="center" vertical="center" wrapText="1"/>
    </xf>
    <xf numFmtId="0" fontId="42" fillId="0" borderId="5" xfId="0" applyFont="1" applyBorder="1"/>
    <xf numFmtId="0" fontId="42" fillId="0" borderId="1" xfId="0" applyFont="1" applyBorder="1"/>
    <xf numFmtId="0" fontId="43" fillId="0" borderId="1" xfId="0" applyFont="1" applyBorder="1" applyAlignment="1">
      <alignment horizontal="right"/>
    </xf>
    <xf numFmtId="0" fontId="43" fillId="0" borderId="71" xfId="0" applyFont="1" applyBorder="1" applyAlignment="1">
      <alignment horizontal="right"/>
    </xf>
    <xf numFmtId="0" fontId="43" fillId="0" borderId="6" xfId="0" applyFont="1" applyBorder="1"/>
    <xf numFmtId="0" fontId="43" fillId="0" borderId="3" xfId="0" applyFont="1" applyBorder="1" applyAlignment="1">
      <alignment horizontal="right"/>
    </xf>
    <xf numFmtId="0" fontId="44" fillId="0" borderId="0" xfId="0" applyFont="1"/>
    <xf numFmtId="0" fontId="42" fillId="0" borderId="5" xfId="2" applyFont="1" applyBorder="1"/>
    <xf numFmtId="0" fontId="43" fillId="0" borderId="5" xfId="2" applyFont="1" applyBorder="1"/>
    <xf numFmtId="0" fontId="43" fillId="0" borderId="6" xfId="2" applyFont="1" applyBorder="1"/>
    <xf numFmtId="0" fontId="43" fillId="2" borderId="10" xfId="2" applyFont="1" applyFill="1" applyBorder="1" applyAlignment="1">
      <alignment horizontal="justify"/>
    </xf>
    <xf numFmtId="0" fontId="43" fillId="2" borderId="9" xfId="2" applyFont="1" applyFill="1" applyBorder="1" applyAlignment="1">
      <alignment horizontal="justify"/>
    </xf>
    <xf numFmtId="0" fontId="42" fillId="0" borderId="0" xfId="2" applyFont="1"/>
    <xf numFmtId="0" fontId="11" fillId="0" borderId="0" xfId="0" applyFont="1"/>
    <xf numFmtId="0" fontId="10" fillId="0" borderId="1" xfId="0" applyFont="1" applyBorder="1" applyAlignment="1">
      <alignment horizontal="right" indent="2"/>
    </xf>
    <xf numFmtId="1" fontId="32" fillId="0" borderId="120" xfId="2" applyNumberFormat="1" applyFont="1" applyBorder="1" applyAlignment="1">
      <alignment horizontal="center" vertical="center" wrapText="1"/>
    </xf>
    <xf numFmtId="0" fontId="32" fillId="0" borderId="93" xfId="2" applyFont="1" applyBorder="1" applyAlignment="1">
      <alignment vertical="center" wrapText="1"/>
    </xf>
    <xf numFmtId="0" fontId="32" fillId="0" borderId="142" xfId="2" applyFont="1" applyBorder="1" applyAlignment="1">
      <alignment vertical="center" wrapText="1"/>
    </xf>
    <xf numFmtId="0" fontId="9" fillId="0" borderId="0" xfId="2" applyFont="1"/>
    <xf numFmtId="0" fontId="42" fillId="0" borderId="1" xfId="0" applyFont="1" applyBorder="1" applyAlignment="1">
      <alignment horizontal="right"/>
    </xf>
    <xf numFmtId="1" fontId="32" fillId="0" borderId="91" xfId="2" applyNumberFormat="1" applyFont="1" applyBorder="1" applyAlignment="1">
      <alignment horizontal="center" vertical="center"/>
    </xf>
    <xf numFmtId="1" fontId="32" fillId="0" borderId="3" xfId="2" applyNumberFormat="1" applyFont="1" applyBorder="1" applyAlignment="1">
      <alignment horizontal="center" vertical="center"/>
    </xf>
    <xf numFmtId="0" fontId="32" fillId="0" borderId="11" xfId="2" applyFont="1" applyBorder="1" applyAlignment="1">
      <alignment vertical="center" wrapText="1"/>
    </xf>
    <xf numFmtId="0" fontId="32" fillId="0" borderId="39" xfId="2" applyFont="1" applyBorder="1" applyAlignment="1">
      <alignment vertical="center" wrapText="1"/>
    </xf>
    <xf numFmtId="17" fontId="43" fillId="0" borderId="71" xfId="0" applyNumberFormat="1" applyFont="1" applyBorder="1"/>
    <xf numFmtId="0" fontId="42" fillId="0" borderId="71" xfId="0" applyFont="1" applyBorder="1"/>
    <xf numFmtId="1" fontId="42" fillId="0" borderId="1" xfId="0" applyNumberFormat="1" applyFont="1" applyBorder="1" applyAlignment="1">
      <alignment horizontal="right"/>
    </xf>
    <xf numFmtId="0" fontId="42" fillId="0" borderId="71" xfId="0" applyFont="1" applyBorder="1" applyAlignment="1">
      <alignment horizontal="right"/>
    </xf>
    <xf numFmtId="1" fontId="43" fillId="0" borderId="1" xfId="0" applyNumberFormat="1" applyFont="1" applyBorder="1" applyAlignment="1">
      <alignment horizontal="right"/>
    </xf>
    <xf numFmtId="1" fontId="43" fillId="0" borderId="3" xfId="0" applyNumberFormat="1" applyFont="1" applyBorder="1" applyAlignment="1">
      <alignment horizontal="right"/>
    </xf>
    <xf numFmtId="17" fontId="43" fillId="0" borderId="1" xfId="0" applyNumberFormat="1" applyFont="1" applyBorder="1" applyAlignment="1">
      <alignment horizontal="right"/>
    </xf>
    <xf numFmtId="17" fontId="43" fillId="0" borderId="1" xfId="0" applyNumberFormat="1" applyFont="1" applyBorder="1"/>
    <xf numFmtId="1" fontId="42" fillId="0" borderId="1" xfId="0" applyNumberFormat="1" applyFont="1" applyBorder="1"/>
    <xf numFmtId="1" fontId="42" fillId="0" borderId="71" xfId="0" applyNumberFormat="1" applyFont="1" applyBorder="1"/>
    <xf numFmtId="0" fontId="42" fillId="0" borderId="1" xfId="0" quotePrefix="1" applyFont="1" applyBorder="1" applyAlignment="1">
      <alignment horizontal="right"/>
    </xf>
    <xf numFmtId="0" fontId="42" fillId="0" borderId="71" xfId="0" quotePrefix="1" applyFont="1" applyBorder="1" applyAlignment="1">
      <alignment horizontal="right"/>
    </xf>
    <xf numFmtId="1" fontId="42" fillId="0" borderId="71" xfId="0" applyNumberFormat="1" applyFont="1" applyBorder="1" applyAlignment="1">
      <alignment horizontal="right"/>
    </xf>
    <xf numFmtId="0" fontId="43" fillId="0" borderId="1" xfId="0" applyFont="1" applyBorder="1"/>
    <xf numFmtId="0" fontId="43" fillId="0" borderId="3" xfId="0" applyFont="1" applyBorder="1"/>
    <xf numFmtId="1" fontId="43" fillId="0" borderId="104" xfId="0" applyNumberFormat="1" applyFont="1" applyBorder="1" applyAlignment="1">
      <alignment horizontal="right"/>
    </xf>
    <xf numFmtId="9" fontId="42" fillId="0" borderId="0" xfId="0" applyNumberFormat="1" applyFont="1"/>
    <xf numFmtId="0" fontId="42" fillId="0" borderId="0" xfId="2" applyFont="1" applyFill="1"/>
    <xf numFmtId="0" fontId="42" fillId="0" borderId="2" xfId="2" applyFont="1" applyBorder="1" applyAlignment="1">
      <alignment horizontal="right" indent="3"/>
    </xf>
    <xf numFmtId="0" fontId="43" fillId="0" borderId="2" xfId="2" applyFont="1" applyBorder="1" applyAlignment="1">
      <alignment horizontal="right" indent="3"/>
    </xf>
    <xf numFmtId="0" fontId="46" fillId="0" borderId="0" xfId="0" applyFont="1"/>
    <xf numFmtId="0" fontId="43" fillId="0" borderId="0" xfId="2" applyFont="1"/>
    <xf numFmtId="49" fontId="43" fillId="34" borderId="25" xfId="0" applyNumberFormat="1" applyFont="1" applyFill="1" applyBorder="1" applyAlignment="1">
      <alignment horizontal="center" wrapText="1"/>
    </xf>
    <xf numFmtId="49" fontId="43" fillId="34" borderId="10" xfId="0" applyNumberFormat="1" applyFont="1" applyFill="1" applyBorder="1" applyAlignment="1">
      <alignment horizontal="center" wrapText="1"/>
    </xf>
    <xf numFmtId="49" fontId="43" fillId="34" borderId="26" xfId="0" applyNumberFormat="1" applyFont="1" applyFill="1" applyBorder="1" applyAlignment="1">
      <alignment horizontal="center" wrapText="1"/>
    </xf>
    <xf numFmtId="49" fontId="43" fillId="34" borderId="9" xfId="0" applyNumberFormat="1" applyFont="1" applyFill="1" applyBorder="1" applyAlignment="1">
      <alignment horizontal="center" wrapText="1"/>
    </xf>
    <xf numFmtId="0" fontId="45" fillId="0" borderId="0" xfId="0" applyFont="1"/>
    <xf numFmtId="0" fontId="45" fillId="0" borderId="0" xfId="2" applyFont="1"/>
    <xf numFmtId="49" fontId="43" fillId="34" borderId="118" xfId="2" applyNumberFormat="1" applyFont="1" applyFill="1" applyBorder="1" applyAlignment="1">
      <alignment horizontal="center" wrapText="1"/>
    </xf>
    <xf numFmtId="0" fontId="42" fillId="0" borderId="0" xfId="2" applyFont="1" applyBorder="1"/>
    <xf numFmtId="0" fontId="42" fillId="0" borderId="35" xfId="2" applyFont="1" applyBorder="1"/>
    <xf numFmtId="0" fontId="42" fillId="0" borderId="17" xfId="2" applyFont="1" applyBorder="1"/>
    <xf numFmtId="0" fontId="48" fillId="0" borderId="0" xfId="2" applyFont="1" applyFill="1"/>
    <xf numFmtId="2" fontId="48" fillId="0" borderId="0" xfId="2" applyNumberFormat="1" applyFont="1" applyFill="1"/>
    <xf numFmtId="0" fontId="43" fillId="0" borderId="1" xfId="0" applyFont="1" applyBorder="1" applyAlignment="1">
      <alignment horizontal="center"/>
    </xf>
    <xf numFmtId="0" fontId="42" fillId="0" borderId="1" xfId="0" applyFont="1" applyBorder="1" applyAlignment="1">
      <alignment horizontal="right"/>
    </xf>
    <xf numFmtId="0" fontId="43" fillId="0" borderId="71" xfId="0" applyFont="1" applyBorder="1" applyAlignment="1">
      <alignment horizontal="center"/>
    </xf>
    <xf numFmtId="0" fontId="32" fillId="0" borderId="1" xfId="0" applyFont="1" applyBorder="1"/>
    <xf numFmtId="0" fontId="32" fillId="0" borderId="71" xfId="0" applyFont="1" applyBorder="1" applyAlignment="1">
      <alignment horizontal="center"/>
    </xf>
    <xf numFmtId="0" fontId="32" fillId="0" borderId="1" xfId="0" applyFont="1" applyBorder="1" applyAlignment="1">
      <alignment horizontal="center"/>
    </xf>
    <xf numFmtId="0" fontId="43" fillId="0" borderId="1" xfId="0" applyFont="1" applyBorder="1"/>
    <xf numFmtId="0" fontId="44" fillId="0" borderId="0" xfId="2" applyFont="1"/>
    <xf numFmtId="0" fontId="43" fillId="0" borderId="5" xfId="0" applyFont="1" applyBorder="1"/>
    <xf numFmtId="17" fontId="32" fillId="0" borderId="2" xfId="0" applyNumberFormat="1" applyFont="1" applyBorder="1" applyAlignment="1">
      <alignment horizontal="center"/>
    </xf>
    <xf numFmtId="17" fontId="43" fillId="0" borderId="1" xfId="0" applyNumberFormat="1" applyFont="1" applyBorder="1" applyAlignment="1">
      <alignment horizontal="center"/>
    </xf>
    <xf numFmtId="1" fontId="43" fillId="0" borderId="71" xfId="0" applyNumberFormat="1" applyFont="1" applyBorder="1" applyAlignment="1">
      <alignment horizontal="right"/>
    </xf>
    <xf numFmtId="1" fontId="42" fillId="0" borderId="3" xfId="0" applyNumberFormat="1" applyFont="1" applyBorder="1" applyAlignment="1">
      <alignment horizontal="right"/>
    </xf>
    <xf numFmtId="0" fontId="42" fillId="0" borderId="73" xfId="2" applyFont="1" applyBorder="1" applyAlignment="1">
      <alignment horizontal="center"/>
    </xf>
    <xf numFmtId="0" fontId="42" fillId="0" borderId="2" xfId="2" applyFont="1" applyBorder="1" applyAlignment="1">
      <alignment horizontal="center"/>
    </xf>
    <xf numFmtId="17" fontId="43" fillId="0" borderId="1" xfId="2" quotePrefix="1" applyNumberFormat="1" applyFont="1" applyBorder="1" applyAlignment="1">
      <alignment horizontal="center"/>
    </xf>
    <xf numFmtId="17" fontId="43" fillId="0" borderId="71" xfId="2" quotePrefix="1" applyNumberFormat="1" applyFont="1" applyBorder="1" applyAlignment="1">
      <alignment horizontal="center"/>
    </xf>
    <xf numFmtId="17" fontId="43" fillId="0" borderId="2" xfId="2" quotePrefix="1" applyNumberFormat="1" applyFont="1" applyBorder="1" applyAlignment="1">
      <alignment horizontal="center"/>
    </xf>
    <xf numFmtId="0" fontId="42" fillId="0" borderId="1" xfId="2" applyFont="1" applyBorder="1" applyAlignment="1">
      <alignment horizontal="right" indent="5"/>
    </xf>
    <xf numFmtId="0" fontId="42" fillId="0" borderId="71" xfId="2" applyFont="1" applyBorder="1" applyAlignment="1">
      <alignment horizontal="right" indent="5"/>
    </xf>
    <xf numFmtId="0" fontId="43" fillId="0" borderId="1" xfId="2" applyFont="1" applyBorder="1" applyAlignment="1">
      <alignment horizontal="right" indent="5"/>
    </xf>
    <xf numFmtId="1" fontId="43" fillId="0" borderId="3" xfId="2" applyNumberFormat="1" applyFont="1" applyBorder="1" applyAlignment="1">
      <alignment horizontal="right" indent="5"/>
    </xf>
    <xf numFmtId="9" fontId="42" fillId="0" borderId="0" xfId="2" applyNumberFormat="1" applyFont="1"/>
    <xf numFmtId="0" fontId="43" fillId="0" borderId="71" xfId="2" applyFont="1" applyBorder="1" applyAlignment="1">
      <alignment horizontal="right" indent="5"/>
    </xf>
    <xf numFmtId="1" fontId="43" fillId="0" borderId="104" xfId="2" applyNumberFormat="1" applyFont="1" applyBorder="1" applyAlignment="1">
      <alignment horizontal="right" indent="5"/>
    </xf>
    <xf numFmtId="0" fontId="42" fillId="0" borderId="1" xfId="0" applyFont="1" applyBorder="1" applyAlignment="1">
      <alignment horizontal="right" indent="5"/>
    </xf>
    <xf numFmtId="0" fontId="42" fillId="0" borderId="71" xfId="0" applyFont="1" applyBorder="1" applyAlignment="1">
      <alignment horizontal="right" indent="5"/>
    </xf>
    <xf numFmtId="0" fontId="42" fillId="0" borderId="2" xfId="0" applyFont="1" applyBorder="1" applyAlignment="1">
      <alignment horizontal="right" indent="5"/>
    </xf>
    <xf numFmtId="0" fontId="43" fillId="0" borderId="1" xfId="0" applyFont="1" applyBorder="1" applyAlignment="1">
      <alignment horizontal="right" indent="5"/>
    </xf>
    <xf numFmtId="0" fontId="43" fillId="0" borderId="71" xfId="0" applyFont="1" applyBorder="1" applyAlignment="1">
      <alignment horizontal="right" indent="5"/>
    </xf>
    <xf numFmtId="0" fontId="43" fillId="0" borderId="2" xfId="0" applyFont="1" applyBorder="1" applyAlignment="1">
      <alignment horizontal="right" indent="5"/>
    </xf>
    <xf numFmtId="1" fontId="43" fillId="0" borderId="3" xfId="0" applyNumberFormat="1" applyFont="1" applyBorder="1" applyAlignment="1">
      <alignment horizontal="right" indent="5"/>
    </xf>
    <xf numFmtId="1" fontId="43" fillId="0" borderId="104" xfId="0" applyNumberFormat="1" applyFont="1" applyBorder="1" applyAlignment="1">
      <alignment horizontal="right" indent="5"/>
    </xf>
    <xf numFmtId="1" fontId="43" fillId="0" borderId="4" xfId="0" applyNumberFormat="1" applyFont="1" applyBorder="1" applyAlignment="1">
      <alignment horizontal="right" indent="5"/>
    </xf>
    <xf numFmtId="0" fontId="43" fillId="0" borderId="1" xfId="0" quotePrefix="1" applyFont="1" applyBorder="1" applyAlignment="1">
      <alignment horizontal="center"/>
    </xf>
    <xf numFmtId="0" fontId="43" fillId="0" borderId="71" xfId="0" quotePrefix="1" applyFont="1" applyBorder="1" applyAlignment="1">
      <alignment horizontal="center"/>
    </xf>
    <xf numFmtId="0" fontId="42" fillId="0" borderId="1" xfId="0" applyFont="1" applyBorder="1" applyAlignment="1">
      <alignment horizontal="right" indent="2"/>
    </xf>
    <xf numFmtId="0" fontId="43" fillId="0" borderId="1" xfId="0" applyFont="1" applyBorder="1" applyAlignment="1">
      <alignment horizontal="right" indent="2"/>
    </xf>
    <xf numFmtId="1" fontId="43" fillId="0" borderId="3" xfId="0" applyNumberFormat="1" applyFont="1" applyBorder="1" applyAlignment="1">
      <alignment horizontal="right" indent="2"/>
    </xf>
    <xf numFmtId="0" fontId="42" fillId="0" borderId="71" xfId="0" applyFont="1" applyBorder="1" applyAlignment="1">
      <alignment horizontal="right" indent="2"/>
    </xf>
    <xf numFmtId="0" fontId="7" fillId="0" borderId="1" xfId="0" applyFont="1" applyBorder="1" applyAlignment="1">
      <alignment horizontal="right" indent="2"/>
    </xf>
    <xf numFmtId="0" fontId="43" fillId="0" borderId="1" xfId="2" quotePrefix="1" applyFont="1" applyBorder="1" applyAlignment="1">
      <alignment horizontal="center"/>
    </xf>
    <xf numFmtId="0" fontId="43" fillId="0" borderId="71" xfId="2" quotePrefix="1" applyFont="1" applyBorder="1" applyAlignment="1">
      <alignment horizontal="center"/>
    </xf>
    <xf numFmtId="0" fontId="43" fillId="0" borderId="2" xfId="2" quotePrefix="1" applyFont="1" applyBorder="1" applyAlignment="1">
      <alignment horizontal="center"/>
    </xf>
    <xf numFmtId="0" fontId="42" fillId="0" borderId="1" xfId="2" applyFont="1" applyBorder="1" applyAlignment="1">
      <alignment horizontal="right" indent="4"/>
    </xf>
    <xf numFmtId="0" fontId="42" fillId="0" borderId="71" xfId="2" applyFont="1" applyBorder="1" applyAlignment="1">
      <alignment horizontal="right" indent="4"/>
    </xf>
    <xf numFmtId="0" fontId="43" fillId="0" borderId="1" xfId="2" applyFont="1" applyBorder="1" applyAlignment="1">
      <alignment horizontal="right" indent="4"/>
    </xf>
    <xf numFmtId="0" fontId="43" fillId="0" borderId="3" xfId="2" applyFont="1" applyBorder="1" applyAlignment="1">
      <alignment horizontal="right" indent="4"/>
    </xf>
    <xf numFmtId="1" fontId="43" fillId="0" borderId="3" xfId="2" applyNumberFormat="1" applyFont="1" applyBorder="1" applyAlignment="1">
      <alignment horizontal="right" indent="4"/>
    </xf>
    <xf numFmtId="0" fontId="43" fillId="0" borderId="1" xfId="2" applyFont="1" applyFill="1" applyBorder="1" applyAlignment="1">
      <alignment horizontal="center" wrapText="1"/>
    </xf>
    <xf numFmtId="0" fontId="43" fillId="0" borderId="2" xfId="2" applyFont="1" applyFill="1" applyBorder="1" applyAlignment="1">
      <alignment horizontal="center" wrapText="1"/>
    </xf>
    <xf numFmtId="0" fontId="42" fillId="0" borderId="1" xfId="2" applyFont="1" applyBorder="1" applyAlignment="1">
      <alignment horizontal="right" indent="3"/>
    </xf>
    <xf numFmtId="0" fontId="42" fillId="0" borderId="71" xfId="2" applyFont="1" applyBorder="1" applyAlignment="1">
      <alignment horizontal="right" indent="3"/>
    </xf>
    <xf numFmtId="0" fontId="43" fillId="0" borderId="1" xfId="2" applyFont="1" applyBorder="1" applyAlignment="1">
      <alignment horizontal="right" indent="3"/>
    </xf>
    <xf numFmtId="1" fontId="43" fillId="0" borderId="3" xfId="2" applyNumberFormat="1" applyFont="1" applyBorder="1" applyAlignment="1">
      <alignment horizontal="right" indent="3"/>
    </xf>
    <xf numFmtId="1" fontId="43" fillId="0" borderId="119" xfId="2" applyNumberFormat="1" applyFont="1" applyBorder="1" applyAlignment="1">
      <alignment horizontal="right" indent="3"/>
    </xf>
    <xf numFmtId="1" fontId="43" fillId="0" borderId="105" xfId="2" applyNumberFormat="1" applyFont="1" applyBorder="1" applyAlignment="1">
      <alignment horizontal="right" indent="3"/>
    </xf>
    <xf numFmtId="49" fontId="43" fillId="0" borderId="71" xfId="0" quotePrefix="1" applyNumberFormat="1" applyFont="1" applyBorder="1" applyAlignment="1">
      <alignment horizontal="center"/>
    </xf>
    <xf numFmtId="0" fontId="42" fillId="0" borderId="71" xfId="0" applyFont="1" applyBorder="1" applyAlignment="1">
      <alignment horizontal="center"/>
    </xf>
    <xf numFmtId="0" fontId="43" fillId="0" borderId="104" xfId="0" quotePrefix="1" applyFont="1" applyBorder="1" applyAlignment="1">
      <alignment horizontal="center"/>
    </xf>
    <xf numFmtId="1" fontId="43" fillId="0" borderId="104" xfId="0" quotePrefix="1" applyNumberFormat="1" applyFont="1" applyBorder="1" applyAlignment="1">
      <alignment horizontal="center"/>
    </xf>
    <xf numFmtId="0" fontId="6" fillId="0" borderId="0" xfId="0" applyFont="1"/>
    <xf numFmtId="0" fontId="5" fillId="0" borderId="0" xfId="0" applyFont="1"/>
    <xf numFmtId="0" fontId="18" fillId="0" borderId="0" xfId="0" applyFont="1"/>
    <xf numFmtId="0" fontId="47" fillId="0" borderId="0" xfId="2" applyFont="1"/>
    <xf numFmtId="0" fontId="4" fillId="0" borderId="0" xfId="2" applyFont="1"/>
    <xf numFmtId="0" fontId="4" fillId="0" borderId="0" xfId="2" applyFont="1" applyBorder="1"/>
    <xf numFmtId="1" fontId="4" fillId="0" borderId="0" xfId="2" applyNumberFormat="1" applyFont="1"/>
    <xf numFmtId="0" fontId="4" fillId="0" borderId="25" xfId="2" applyFont="1" applyBorder="1"/>
    <xf numFmtId="0" fontId="4" fillId="0" borderId="14" xfId="2" applyFont="1" applyBorder="1" applyAlignment="1">
      <alignment horizontal="right"/>
    </xf>
    <xf numFmtId="0" fontId="4" fillId="0" borderId="10" xfId="2" applyFont="1" applyBorder="1" applyAlignment="1">
      <alignment horizontal="right"/>
    </xf>
    <xf numFmtId="0" fontId="4" fillId="0" borderId="26" xfId="2" applyFont="1" applyBorder="1" applyAlignment="1">
      <alignment horizontal="right"/>
    </xf>
    <xf numFmtId="1" fontId="4" fillId="0" borderId="14" xfId="2" applyNumberFormat="1" applyFont="1" applyBorder="1"/>
    <xf numFmtId="1" fontId="4" fillId="0" borderId="131" xfId="2" applyNumberFormat="1" applyFont="1" applyBorder="1"/>
    <xf numFmtId="1" fontId="4" fillId="0" borderId="0" xfId="2" applyNumberFormat="1" applyFont="1" applyBorder="1" applyAlignment="1">
      <alignment horizontal="right"/>
    </xf>
    <xf numFmtId="0" fontId="4" fillId="0" borderId="28" xfId="2" applyFont="1" applyBorder="1"/>
    <xf numFmtId="0" fontId="4" fillId="0" borderId="29" xfId="2" applyFont="1" applyBorder="1" applyAlignment="1">
      <alignment horizontal="right"/>
    </xf>
    <xf numFmtId="0" fontId="4" fillId="0" borderId="30" xfId="2" applyFont="1" applyBorder="1" applyAlignment="1">
      <alignment horizontal="right"/>
    </xf>
    <xf numFmtId="0" fontId="4" fillId="0" borderId="31" xfId="2" applyFont="1" applyBorder="1" applyAlignment="1">
      <alignment horizontal="right"/>
    </xf>
    <xf numFmtId="1" fontId="4" fillId="0" borderId="60" xfId="2" applyNumberFormat="1" applyFont="1" applyBorder="1"/>
    <xf numFmtId="1" fontId="4" fillId="0" borderId="132" xfId="2" applyNumberFormat="1" applyFont="1" applyBorder="1"/>
    <xf numFmtId="1" fontId="4" fillId="0" borderId="14" xfId="2" applyNumberFormat="1" applyFont="1" applyBorder="1" applyAlignment="1">
      <alignment horizontal="right"/>
    </xf>
    <xf numFmtId="1" fontId="4" fillId="0" borderId="131" xfId="2" applyNumberFormat="1" applyFont="1" applyBorder="1" applyAlignment="1">
      <alignment horizontal="right"/>
    </xf>
    <xf numFmtId="0" fontId="4" fillId="0" borderId="33" xfId="2" applyFont="1" applyBorder="1"/>
    <xf numFmtId="0" fontId="4" fillId="0" borderId="36" xfId="2" applyFont="1" applyBorder="1"/>
    <xf numFmtId="0" fontId="4" fillId="0" borderId="19" xfId="2" applyFont="1" applyBorder="1" applyAlignment="1">
      <alignment horizontal="right"/>
    </xf>
    <xf numFmtId="0" fontId="4" fillId="0" borderId="18" xfId="2" applyFont="1" applyBorder="1" applyAlignment="1">
      <alignment horizontal="right"/>
    </xf>
    <xf numFmtId="0" fontId="4" fillId="0" borderId="37" xfId="2" applyFont="1" applyBorder="1" applyAlignment="1">
      <alignment horizontal="right"/>
    </xf>
    <xf numFmtId="1" fontId="4" fillId="0" borderId="34" xfId="2" applyNumberFormat="1" applyFont="1" applyBorder="1"/>
    <xf numFmtId="1" fontId="4" fillId="0" borderId="47" xfId="2" applyNumberFormat="1" applyFont="1" applyBorder="1"/>
    <xf numFmtId="1" fontId="32" fillId="0" borderId="138" xfId="2" applyNumberFormat="1" applyFont="1" applyBorder="1" applyAlignment="1">
      <alignment horizontal="right"/>
    </xf>
    <xf numFmtId="1" fontId="32" fillId="0" borderId="131" xfId="2" applyNumberFormat="1" applyFont="1" applyBorder="1" applyAlignment="1">
      <alignment horizontal="right"/>
    </xf>
    <xf numFmtId="1" fontId="32" fillId="0" borderId="139" xfId="2" applyNumberFormat="1" applyFont="1" applyBorder="1" applyAlignment="1">
      <alignment horizontal="right"/>
    </xf>
    <xf numFmtId="9" fontId="4" fillId="0" borderId="0" xfId="2" applyNumberFormat="1" applyFont="1"/>
    <xf numFmtId="1" fontId="4" fillId="0" borderId="0" xfId="2" applyNumberFormat="1" applyFont="1" applyBorder="1"/>
    <xf numFmtId="1" fontId="4" fillId="0" borderId="19" xfId="2" applyNumberFormat="1" applyFont="1" applyBorder="1" applyAlignment="1">
      <alignment horizontal="right"/>
    </xf>
    <xf numFmtId="1" fontId="4" fillId="0" borderId="138" xfId="2" applyNumberFormat="1" applyFont="1" applyBorder="1" applyAlignment="1">
      <alignment horizontal="right"/>
    </xf>
    <xf numFmtId="1" fontId="4" fillId="0" borderId="85" xfId="2" applyNumberFormat="1" applyFont="1" applyBorder="1" applyAlignment="1">
      <alignment horizontal="right"/>
    </xf>
    <xf numFmtId="1" fontId="32" fillId="0" borderId="0" xfId="2" applyNumberFormat="1" applyFont="1" applyBorder="1"/>
    <xf numFmtId="0" fontId="4" fillId="0" borderId="0" xfId="2" applyFont="1" applyAlignment="1">
      <alignment wrapText="1"/>
    </xf>
    <xf numFmtId="1" fontId="32" fillId="0" borderId="82" xfId="2" applyNumberFormat="1" applyFont="1" applyBorder="1" applyAlignment="1">
      <alignment horizontal="center" vertical="center" wrapText="1"/>
    </xf>
    <xf numFmtId="1" fontId="32" fillId="0" borderId="133" xfId="2" applyNumberFormat="1" applyFont="1" applyBorder="1" applyAlignment="1">
      <alignment horizontal="center" vertical="center" wrapText="1"/>
    </xf>
    <xf numFmtId="1" fontId="32" fillId="0" borderId="104" xfId="2" applyNumberFormat="1" applyFont="1" applyBorder="1" applyAlignment="1">
      <alignment horizontal="center" vertical="center"/>
    </xf>
    <xf numFmtId="1" fontId="32" fillId="0" borderId="84" xfId="2" applyNumberFormat="1" applyFont="1" applyBorder="1" applyAlignment="1">
      <alignment horizontal="right" wrapText="1"/>
    </xf>
    <xf numFmtId="1" fontId="32" fillId="0" borderId="135" xfId="2" applyNumberFormat="1" applyFont="1" applyBorder="1" applyAlignment="1">
      <alignment horizontal="right" wrapText="1"/>
    </xf>
    <xf numFmtId="49" fontId="43" fillId="34" borderId="16" xfId="2" applyNumberFormat="1" applyFont="1" applyFill="1" applyBorder="1" applyAlignment="1">
      <alignment horizontal="center" wrapText="1"/>
    </xf>
    <xf numFmtId="49" fontId="43" fillId="34" borderId="22" xfId="2" applyNumberFormat="1" applyFont="1" applyFill="1" applyBorder="1" applyAlignment="1">
      <alignment horizontal="center" wrapText="1"/>
    </xf>
    <xf numFmtId="0" fontId="42" fillId="0" borderId="1" xfId="0" applyFont="1" applyBorder="1" applyAlignment="1">
      <alignment horizontal="right"/>
    </xf>
    <xf numFmtId="0" fontId="42" fillId="0" borderId="0" xfId="0" applyFont="1"/>
    <xf numFmtId="17" fontId="43" fillId="0" borderId="71" xfId="0" applyNumberFormat="1" applyFont="1" applyBorder="1" applyAlignment="1">
      <alignment horizontal="center"/>
    </xf>
    <xf numFmtId="0" fontId="42" fillId="0" borderId="82" xfId="2" applyFont="1" applyBorder="1" applyAlignment="1">
      <alignment horizontal="center"/>
    </xf>
    <xf numFmtId="0" fontId="43" fillId="0" borderId="71" xfId="0" applyFont="1" applyBorder="1" applyAlignment="1">
      <alignment horizontal="right" indent="2"/>
    </xf>
    <xf numFmtId="1" fontId="43" fillId="0" borderId="104" xfId="0" applyNumberFormat="1" applyFont="1" applyBorder="1" applyAlignment="1">
      <alignment horizontal="right" indent="2"/>
    </xf>
    <xf numFmtId="0" fontId="42" fillId="0" borderId="71" xfId="0" applyFont="1" applyFill="1" applyBorder="1" applyAlignment="1">
      <alignment horizontal="right" indent="2"/>
    </xf>
    <xf numFmtId="0" fontId="42" fillId="0" borderId="0" xfId="0" applyFont="1" applyFill="1"/>
    <xf numFmtId="0" fontId="43" fillId="0" borderId="71" xfId="2" applyFont="1" applyFill="1" applyBorder="1" applyAlignment="1">
      <alignment horizontal="center" wrapText="1"/>
    </xf>
    <xf numFmtId="0" fontId="43" fillId="0" borderId="71" xfId="2" applyFont="1" applyBorder="1" applyAlignment="1">
      <alignment horizontal="right" indent="4"/>
    </xf>
    <xf numFmtId="1" fontId="43" fillId="0" borderId="149" xfId="2" applyNumberFormat="1" applyFont="1" applyBorder="1" applyAlignment="1">
      <alignment horizontal="right" indent="4"/>
    </xf>
    <xf numFmtId="0" fontId="43" fillId="0" borderId="71" xfId="2" applyFont="1" applyBorder="1" applyAlignment="1">
      <alignment horizontal="right" indent="3"/>
    </xf>
    <xf numFmtId="1" fontId="43" fillId="0" borderId="104" xfId="2" applyNumberFormat="1" applyFont="1" applyBorder="1" applyAlignment="1">
      <alignment horizontal="right" indent="3"/>
    </xf>
    <xf numFmtId="0" fontId="32" fillId="0" borderId="1" xfId="0" applyFont="1" applyBorder="1"/>
    <xf numFmtId="0" fontId="3" fillId="0" borderId="0" xfId="0" applyFont="1" applyFill="1"/>
    <xf numFmtId="0" fontId="3" fillId="0" borderId="1" xfId="0" applyFont="1" applyFill="1" applyBorder="1" applyAlignment="1">
      <alignment horizontal="right" wrapText="1"/>
    </xf>
    <xf numFmtId="0" fontId="42" fillId="0" borderId="71" xfId="0" quotePrefix="1" applyFont="1" applyFill="1" applyBorder="1" applyAlignment="1">
      <alignment horizontal="right"/>
    </xf>
    <xf numFmtId="0" fontId="42" fillId="0" borderId="0" xfId="0" applyFont="1"/>
    <xf numFmtId="17" fontId="32" fillId="0" borderId="71" xfId="0" applyNumberFormat="1" applyFont="1" applyFill="1" applyBorder="1" applyAlignment="1">
      <alignment horizontal="center"/>
    </xf>
    <xf numFmtId="0" fontId="32" fillId="0" borderId="1" xfId="0" applyFont="1" applyFill="1" applyBorder="1" applyAlignment="1">
      <alignment horizontal="center"/>
    </xf>
    <xf numFmtId="0" fontId="32" fillId="0" borderId="71" xfId="0" applyFont="1" applyFill="1" applyBorder="1" applyAlignment="1">
      <alignment horizontal="center"/>
    </xf>
    <xf numFmtId="0" fontId="2" fillId="0" borderId="0" xfId="0" applyFont="1"/>
    <xf numFmtId="0" fontId="2" fillId="0" borderId="1" xfId="0" applyFont="1" applyBorder="1"/>
    <xf numFmtId="0" fontId="32" fillId="0" borderId="1" xfId="0" quotePrefix="1" applyFont="1" applyBorder="1" applyAlignment="1">
      <alignment horizontal="center"/>
    </xf>
    <xf numFmtId="0" fontId="2" fillId="0" borderId="1" xfId="0" applyFont="1" applyBorder="1" applyAlignment="1">
      <alignment horizontal="right" indent="2"/>
    </xf>
    <xf numFmtId="0" fontId="2" fillId="0" borderId="71" xfId="0" applyFont="1" applyBorder="1" applyAlignment="1">
      <alignment horizontal="right" indent="2"/>
    </xf>
    <xf numFmtId="0" fontId="32" fillId="0" borderId="71" xfId="0" applyFont="1" applyBorder="1" applyAlignment="1">
      <alignment horizontal="right" indent="2"/>
    </xf>
    <xf numFmtId="1" fontId="32" fillId="0" borderId="104" xfId="0" applyNumberFormat="1" applyFont="1" applyBorder="1" applyAlignment="1">
      <alignment horizontal="right" indent="2"/>
    </xf>
    <xf numFmtId="0" fontId="34" fillId="0" borderId="0" xfId="0" applyFont="1" applyBorder="1"/>
    <xf numFmtId="0" fontId="38" fillId="0" borderId="71" xfId="2" applyFont="1" applyBorder="1" applyAlignment="1">
      <alignment horizontal="right"/>
    </xf>
    <xf numFmtId="0" fontId="43" fillId="0" borderId="5" xfId="0" applyFont="1" applyBorder="1"/>
    <xf numFmtId="0" fontId="43" fillId="0" borderId="1" xfId="0" applyFont="1" applyBorder="1"/>
    <xf numFmtId="0" fontId="42" fillId="0" borderId="0" xfId="0" applyFont="1"/>
    <xf numFmtId="0" fontId="43" fillId="0" borderId="7" xfId="2" applyFont="1" applyBorder="1"/>
    <xf numFmtId="0" fontId="46" fillId="0" borderId="0" xfId="2" applyFont="1" applyAlignment="1">
      <alignment horizontal="left" wrapText="1" indent="1"/>
    </xf>
    <xf numFmtId="0" fontId="42" fillId="0" borderId="0" xfId="2" applyFont="1" applyAlignment="1">
      <alignment horizontal="left" wrapText="1"/>
    </xf>
    <xf numFmtId="0" fontId="36" fillId="0" borderId="0" xfId="2" applyFont="1" applyAlignment="1">
      <alignment vertical="top" wrapText="1"/>
    </xf>
    <xf numFmtId="0" fontId="0" fillId="0" borderId="0" xfId="0" applyAlignment="1">
      <alignment vertical="top" wrapText="1"/>
    </xf>
    <xf numFmtId="0" fontId="32" fillId="2" borderId="101" xfId="2" applyFont="1" applyFill="1" applyBorder="1" applyAlignment="1">
      <alignment horizontal="left"/>
    </xf>
    <xf numFmtId="0" fontId="32" fillId="2" borderId="102" xfId="2" applyFont="1" applyFill="1" applyBorder="1" applyAlignment="1">
      <alignment horizontal="left"/>
    </xf>
    <xf numFmtId="0" fontId="32" fillId="2" borderId="103" xfId="2" applyFont="1" applyFill="1" applyBorder="1" applyAlignment="1">
      <alignment horizontal="left"/>
    </xf>
    <xf numFmtId="0" fontId="41" fillId="0" borderId="0" xfId="2" applyFont="1" applyAlignment="1">
      <alignment vertical="top" wrapText="1"/>
    </xf>
    <xf numFmtId="0" fontId="49" fillId="0" borderId="0" xfId="0" applyFont="1" applyAlignment="1">
      <alignment vertical="top" wrapText="1"/>
    </xf>
    <xf numFmtId="0" fontId="37" fillId="2" borderId="65" xfId="2" applyFont="1" applyFill="1" applyBorder="1" applyAlignment="1">
      <alignment horizontal="justify" vertical="top" wrapText="1"/>
    </xf>
    <xf numFmtId="0" fontId="34" fillId="0" borderId="66" xfId="0" applyFont="1" applyBorder="1" applyAlignment="1">
      <alignment horizontal="justify" vertical="top" wrapText="1"/>
    </xf>
    <xf numFmtId="0" fontId="34" fillId="0" borderId="67" xfId="0" applyFont="1" applyBorder="1" applyAlignment="1">
      <alignment horizontal="justify" vertical="top" wrapText="1"/>
    </xf>
    <xf numFmtId="0" fontId="38" fillId="0" borderId="0" xfId="2" applyFont="1" applyAlignment="1">
      <alignment wrapText="1"/>
    </xf>
    <xf numFmtId="0" fontId="34" fillId="0" borderId="0" xfId="2" applyFont="1" applyAlignment="1">
      <alignment wrapText="1"/>
    </xf>
    <xf numFmtId="0" fontId="37" fillId="2" borderId="68" xfId="2" applyFont="1" applyFill="1" applyBorder="1" applyAlignment="1">
      <alignment horizontal="justify" vertical="top" wrapText="1"/>
    </xf>
    <xf numFmtId="0" fontId="37" fillId="2" borderId="69" xfId="2" applyFont="1" applyFill="1" applyBorder="1" applyAlignment="1">
      <alignment horizontal="justify" vertical="top" wrapText="1"/>
    </xf>
    <xf numFmtId="0" fontId="34" fillId="0" borderId="69" xfId="0" applyFont="1" applyBorder="1" applyAlignment="1"/>
    <xf numFmtId="0" fontId="34" fillId="0" borderId="130" xfId="0" applyFont="1" applyBorder="1" applyAlignment="1"/>
    <xf numFmtId="0" fontId="34" fillId="0" borderId="70" xfId="0" applyFont="1" applyBorder="1" applyAlignment="1"/>
    <xf numFmtId="0" fontId="37" fillId="2" borderId="101" xfId="2" applyFont="1" applyFill="1" applyBorder="1" applyAlignment="1">
      <alignment horizontal="left" vertical="top" wrapText="1"/>
    </xf>
    <xf numFmtId="0" fontId="34" fillId="0" borderId="102" xfId="0" applyFont="1" applyBorder="1" applyAlignment="1">
      <alignment horizontal="left" vertical="top" wrapText="1"/>
    </xf>
    <xf numFmtId="0" fontId="34" fillId="0" borderId="103" xfId="0" applyFont="1" applyBorder="1" applyAlignment="1">
      <alignment horizontal="left" vertical="top" wrapText="1"/>
    </xf>
    <xf numFmtId="0" fontId="36" fillId="0" borderId="0" xfId="0" applyFont="1" applyAlignment="1">
      <alignment wrapText="1"/>
    </xf>
    <xf numFmtId="0" fontId="34" fillId="0" borderId="0" xfId="0" applyFont="1" applyAlignment="1">
      <alignment wrapText="1"/>
    </xf>
    <xf numFmtId="0" fontId="0" fillId="0" borderId="0" xfId="0" applyAlignment="1">
      <alignment wrapText="1"/>
    </xf>
    <xf numFmtId="0" fontId="32" fillId="2" borderId="101" xfId="0" applyFont="1" applyFill="1" applyBorder="1" applyAlignment="1">
      <alignment horizontal="left" wrapText="1"/>
    </xf>
    <xf numFmtId="0" fontId="34" fillId="0" borderId="102" xfId="0" applyFont="1" applyBorder="1" applyAlignment="1">
      <alignment horizontal="left" wrapText="1"/>
    </xf>
    <xf numFmtId="0" fontId="34" fillId="0" borderId="103" xfId="0" applyFont="1" applyBorder="1" applyAlignment="1">
      <alignment horizontal="left" wrapText="1"/>
    </xf>
    <xf numFmtId="0" fontId="32" fillId="2" borderId="101" xfId="2" applyFont="1" applyFill="1" applyBorder="1" applyAlignment="1">
      <alignment horizontal="justify" wrapText="1"/>
    </xf>
    <xf numFmtId="0" fontId="34" fillId="0" borderId="102" xfId="0" applyFont="1" applyBorder="1" applyAlignment="1"/>
    <xf numFmtId="0" fontId="34" fillId="0" borderId="103" xfId="0" applyFont="1" applyBorder="1" applyAlignment="1"/>
    <xf numFmtId="0" fontId="13" fillId="0" borderId="0" xfId="2" applyFont="1" applyAlignment="1"/>
    <xf numFmtId="0" fontId="34" fillId="0" borderId="0" xfId="0" applyFont="1" applyAlignment="1"/>
    <xf numFmtId="0" fontId="34" fillId="0" borderId="102" xfId="0" applyFont="1" applyBorder="1" applyAlignment="1">
      <alignment horizontal="justify" wrapText="1"/>
    </xf>
    <xf numFmtId="0" fontId="34" fillId="0" borderId="103" xfId="0" applyFont="1" applyBorder="1" applyAlignment="1">
      <alignment horizontal="justify" wrapText="1"/>
    </xf>
    <xf numFmtId="0" fontId="42" fillId="0" borderId="0" xfId="2" applyFont="1" applyAlignment="1">
      <alignment wrapText="1"/>
    </xf>
    <xf numFmtId="0" fontId="42" fillId="0" borderId="0" xfId="0" applyFont="1" applyFill="1" applyAlignment="1"/>
    <xf numFmtId="0" fontId="0" fillId="0" borderId="0" xfId="0" applyFill="1" applyAlignment="1"/>
    <xf numFmtId="0" fontId="43" fillId="0" borderId="141" xfId="0" applyFont="1" applyBorder="1" applyAlignment="1"/>
    <xf numFmtId="0" fontId="17" fillId="0" borderId="16" xfId="0" applyFont="1" applyBorder="1" applyAlignment="1"/>
    <xf numFmtId="0" fontId="17" fillId="0" borderId="22" xfId="0" applyFont="1" applyBorder="1" applyAlignment="1"/>
    <xf numFmtId="0" fontId="42" fillId="0" borderId="44" xfId="0" applyFont="1" applyBorder="1"/>
    <xf numFmtId="0" fontId="42" fillId="0" borderId="16" xfId="0" applyFont="1" applyBorder="1"/>
    <xf numFmtId="0" fontId="42" fillId="0" borderId="118" xfId="0" applyFont="1" applyBorder="1"/>
    <xf numFmtId="0" fontId="32" fillId="0" borderId="5" xfId="0" applyFont="1" applyBorder="1" applyAlignment="1">
      <alignment wrapText="1"/>
    </xf>
    <xf numFmtId="0" fontId="32" fillId="0" borderId="6" xfId="0" applyFont="1" applyBorder="1" applyAlignment="1">
      <alignment wrapText="1"/>
    </xf>
    <xf numFmtId="0" fontId="32" fillId="2" borderId="65" xfId="0" applyFont="1" applyFill="1" applyBorder="1" applyAlignment="1">
      <alignment horizontal="left" wrapText="1"/>
    </xf>
    <xf numFmtId="0" fontId="32" fillId="2" borderId="66" xfId="0" applyFont="1" applyFill="1" applyBorder="1" applyAlignment="1">
      <alignment horizontal="left" wrapText="1"/>
    </xf>
    <xf numFmtId="0" fontId="32" fillId="2" borderId="67" xfId="0" applyFont="1" applyFill="1" applyBorder="1" applyAlignment="1">
      <alignment horizontal="left" wrapText="1"/>
    </xf>
    <xf numFmtId="0" fontId="32" fillId="0" borderId="5" xfId="0" applyFont="1" applyBorder="1"/>
    <xf numFmtId="0" fontId="32" fillId="0" borderId="1" xfId="0" applyFont="1" applyBorder="1"/>
    <xf numFmtId="0" fontId="13" fillId="0" borderId="5" xfId="0" applyFont="1" applyBorder="1" applyAlignment="1">
      <alignment wrapText="1"/>
    </xf>
    <xf numFmtId="0" fontId="32" fillId="2" borderId="65" xfId="0" applyFont="1" applyFill="1" applyBorder="1" applyAlignment="1">
      <alignment horizontal="left"/>
    </xf>
    <xf numFmtId="0" fontId="32" fillId="2" borderId="66" xfId="0" applyFont="1" applyFill="1" applyBorder="1" applyAlignment="1">
      <alignment horizontal="left"/>
    </xf>
    <xf numFmtId="0" fontId="32" fillId="2" borderId="67" xfId="0" applyFont="1" applyFill="1" applyBorder="1" applyAlignment="1">
      <alignment horizontal="left"/>
    </xf>
    <xf numFmtId="0" fontId="32" fillId="2" borderId="63" xfId="0" applyFont="1" applyFill="1" applyBorder="1" applyAlignment="1">
      <alignment horizontal="justify"/>
    </xf>
    <xf numFmtId="0" fontId="13" fillId="0" borderId="45" xfId="0" applyFont="1" applyBorder="1" applyAlignment="1"/>
    <xf numFmtId="0" fontId="34" fillId="0" borderId="64" xfId="0" applyFont="1" applyBorder="1" applyAlignment="1"/>
    <xf numFmtId="0" fontId="2" fillId="0" borderId="45" xfId="0" applyFont="1" applyFill="1" applyBorder="1"/>
    <xf numFmtId="0" fontId="8" fillId="0" borderId="45" xfId="0" applyFont="1" applyFill="1" applyBorder="1"/>
    <xf numFmtId="0" fontId="32" fillId="2" borderId="65" xfId="0" applyFont="1" applyFill="1" applyBorder="1" applyAlignment="1">
      <alignment horizontal="justify"/>
    </xf>
    <xf numFmtId="0" fontId="13" fillId="0" borderId="66" xfId="0" applyFont="1" applyBorder="1" applyAlignment="1"/>
    <xf numFmtId="0" fontId="34" fillId="0" borderId="66" xfId="0" applyFont="1" applyBorder="1" applyAlignment="1"/>
    <xf numFmtId="0" fontId="34" fillId="0" borderId="67" xfId="0" applyFont="1" applyBorder="1" applyAlignment="1"/>
    <xf numFmtId="0" fontId="43" fillId="0" borderId="5" xfId="0" applyFont="1" applyBorder="1" applyAlignment="1">
      <alignment wrapText="1"/>
    </xf>
    <xf numFmtId="0" fontId="43" fillId="0" borderId="6" xfId="0" applyFont="1" applyBorder="1" applyAlignment="1">
      <alignment wrapText="1"/>
    </xf>
    <xf numFmtId="0" fontId="43" fillId="2" borderId="65" xfId="0" applyFont="1" applyFill="1" applyBorder="1" applyAlignment="1">
      <alignment horizontal="justify"/>
    </xf>
    <xf numFmtId="0" fontId="42" fillId="0" borderId="66" xfId="0" applyFont="1" applyBorder="1" applyAlignment="1"/>
    <xf numFmtId="0" fontId="17" fillId="0" borderId="66" xfId="0" applyFont="1" applyBorder="1" applyAlignment="1"/>
    <xf numFmtId="0" fontId="17" fillId="0" borderId="67" xfId="0" applyFont="1" applyBorder="1" applyAlignment="1"/>
    <xf numFmtId="0" fontId="43" fillId="0" borderId="5" xfId="0" applyFont="1" applyBorder="1"/>
    <xf numFmtId="0" fontId="43" fillId="0" borderId="1" xfId="0" applyFont="1" applyBorder="1"/>
    <xf numFmtId="0" fontId="32" fillId="2" borderId="63" xfId="0" applyFont="1" applyFill="1" applyBorder="1" applyAlignment="1">
      <alignment horizontal="justify" wrapText="1"/>
    </xf>
    <xf numFmtId="0" fontId="43" fillId="2" borderId="63" xfId="0" applyFont="1" applyFill="1" applyBorder="1" applyAlignment="1">
      <alignment horizontal="justify" wrapText="1"/>
    </xf>
    <xf numFmtId="0" fontId="43" fillId="2" borderId="45" xfId="0" applyFont="1" applyFill="1" applyBorder="1" applyAlignment="1">
      <alignment horizontal="justify" wrapText="1"/>
    </xf>
    <xf numFmtId="0" fontId="42" fillId="0" borderId="45" xfId="0" applyFont="1" applyBorder="1" applyAlignment="1"/>
    <xf numFmtId="0" fontId="17" fillId="0" borderId="64" xfId="0" applyFont="1" applyBorder="1" applyAlignment="1"/>
    <xf numFmtId="0" fontId="6" fillId="0" borderId="0" xfId="0" applyFont="1" applyFill="1" applyAlignment="1"/>
    <xf numFmtId="0" fontId="42" fillId="0" borderId="0" xfId="0" applyFont="1"/>
    <xf numFmtId="0" fontId="42" fillId="0" borderId="0" xfId="2" applyFont="1" applyFill="1" applyAlignment="1"/>
    <xf numFmtId="0" fontId="43" fillId="0" borderId="74" xfId="2" applyFont="1" applyBorder="1"/>
    <xf numFmtId="0" fontId="43" fillId="0" borderId="7" xfId="2" applyFont="1" applyBorder="1"/>
    <xf numFmtId="0" fontId="43" fillId="2" borderId="65" xfId="2" applyFont="1" applyFill="1" applyBorder="1" applyAlignment="1">
      <alignment horizontal="left" wrapText="1"/>
    </xf>
    <xf numFmtId="0" fontId="43" fillId="2" borderId="66" xfId="2" applyFont="1" applyFill="1" applyBorder="1" applyAlignment="1">
      <alignment horizontal="left" wrapText="1"/>
    </xf>
    <xf numFmtId="0" fontId="43" fillId="2" borderId="67" xfId="2" applyFont="1" applyFill="1" applyBorder="1" applyAlignment="1">
      <alignment horizontal="left" wrapText="1"/>
    </xf>
    <xf numFmtId="0" fontId="43" fillId="2" borderId="65" xfId="2" applyFont="1" applyFill="1" applyBorder="1" applyAlignment="1">
      <alignment horizontal="justify" wrapText="1"/>
    </xf>
    <xf numFmtId="0" fontId="43" fillId="2" borderId="66" xfId="2" applyFont="1" applyFill="1" applyBorder="1" applyAlignment="1">
      <alignment horizontal="justify" wrapText="1"/>
    </xf>
    <xf numFmtId="0" fontId="43" fillId="2" borderId="67" xfId="2" applyFont="1" applyFill="1" applyBorder="1" applyAlignment="1">
      <alignment horizontal="justify" wrapText="1"/>
    </xf>
    <xf numFmtId="0" fontId="43" fillId="2" borderId="65" xfId="0" applyFont="1" applyFill="1" applyBorder="1" applyAlignment="1">
      <alignment horizontal="justify" wrapText="1"/>
    </xf>
    <xf numFmtId="0" fontId="43" fillId="2" borderId="66" xfId="0" applyFont="1" applyFill="1" applyBorder="1" applyAlignment="1">
      <alignment horizontal="justify" wrapText="1"/>
    </xf>
    <xf numFmtId="0" fontId="43" fillId="2" borderId="67" xfId="0" applyFont="1" applyFill="1" applyBorder="1" applyAlignment="1">
      <alignment horizontal="justify" wrapText="1"/>
    </xf>
    <xf numFmtId="0" fontId="43" fillId="0" borderId="87" xfId="2" applyFont="1" applyBorder="1"/>
    <xf numFmtId="0" fontId="43" fillId="0" borderId="72" xfId="0" applyFont="1" applyBorder="1" applyAlignment="1"/>
    <xf numFmtId="0" fontId="43" fillId="0" borderId="73" xfId="0" applyFont="1" applyBorder="1" applyAlignment="1"/>
    <xf numFmtId="0" fontId="42" fillId="0" borderId="0" xfId="0" applyFont="1" applyFill="1" applyAlignment="1">
      <alignment vertical="top" wrapText="1"/>
    </xf>
    <xf numFmtId="0" fontId="43" fillId="2" borderId="65" xfId="0" applyFont="1" applyFill="1" applyBorder="1" applyAlignment="1">
      <alignment horizontal="left" vertical="top" wrapText="1"/>
    </xf>
    <xf numFmtId="0" fontId="43" fillId="2" borderId="66" xfId="0" applyFont="1" applyFill="1" applyBorder="1" applyAlignment="1">
      <alignment horizontal="left" vertical="top" wrapText="1"/>
    </xf>
    <xf numFmtId="0" fontId="43" fillId="2" borderId="67" xfId="0" applyFont="1" applyFill="1" applyBorder="1" applyAlignment="1">
      <alignment horizontal="left" vertical="top" wrapText="1"/>
    </xf>
    <xf numFmtId="0" fontId="42" fillId="0" borderId="0" xfId="0" applyFont="1" applyAlignment="1">
      <alignment wrapText="1"/>
    </xf>
    <xf numFmtId="0" fontId="43" fillId="0" borderId="74" xfId="0" applyFont="1" applyBorder="1" applyAlignment="1"/>
    <xf numFmtId="0" fontId="43" fillId="0" borderId="7" xfId="0" applyFont="1" applyBorder="1" applyAlignment="1"/>
    <xf numFmtId="0" fontId="32" fillId="2" borderId="65" xfId="0" applyFont="1" applyFill="1" applyBorder="1" applyAlignment="1">
      <alignment horizontal="justify" wrapText="1"/>
    </xf>
    <xf numFmtId="0" fontId="32" fillId="2" borderId="66" xfId="0" applyFont="1" applyFill="1" applyBorder="1" applyAlignment="1">
      <alignment horizontal="justify" wrapText="1"/>
    </xf>
    <xf numFmtId="0" fontId="32" fillId="2" borderId="67" xfId="0" applyFont="1" applyFill="1" applyBorder="1" applyAlignment="1">
      <alignment horizontal="justify" wrapText="1"/>
    </xf>
    <xf numFmtId="0" fontId="32" fillId="0" borderId="72" xfId="0" applyFont="1" applyBorder="1" applyAlignment="1"/>
    <xf numFmtId="0" fontId="32" fillId="0" borderId="73" xfId="0" applyFont="1" applyBorder="1" applyAlignment="1"/>
    <xf numFmtId="0" fontId="42" fillId="0" borderId="0" xfId="0" applyFont="1" applyFill="1"/>
    <xf numFmtId="0" fontId="43" fillId="0" borderId="74" xfId="0" applyFont="1" applyFill="1" applyBorder="1" applyAlignment="1">
      <alignment horizontal="justify" wrapText="1"/>
    </xf>
    <xf numFmtId="0" fontId="43" fillId="0" borderId="7" xfId="0" applyFont="1" applyFill="1" applyBorder="1" applyAlignment="1">
      <alignment horizontal="justify" wrapText="1"/>
    </xf>
    <xf numFmtId="0" fontId="43" fillId="0" borderId="74" xfId="2" applyFont="1" applyFill="1" applyBorder="1" applyAlignment="1">
      <alignment horizontal="justify" wrapText="1"/>
    </xf>
    <xf numFmtId="0" fontId="43" fillId="0" borderId="7" xfId="2" applyFont="1" applyFill="1" applyBorder="1" applyAlignment="1">
      <alignment horizontal="justify" wrapText="1"/>
    </xf>
    <xf numFmtId="0" fontId="43" fillId="0" borderId="74" xfId="0" applyFont="1" applyBorder="1" applyAlignment="1">
      <alignment horizontal="left"/>
    </xf>
    <xf numFmtId="0" fontId="43" fillId="0" borderId="7" xfId="0" applyFont="1" applyBorder="1" applyAlignment="1">
      <alignment horizontal="left"/>
    </xf>
    <xf numFmtId="0" fontId="43" fillId="2" borderId="65" xfId="0" applyFont="1" applyFill="1" applyBorder="1" applyAlignment="1">
      <alignment wrapText="1"/>
    </xf>
    <xf numFmtId="0" fontId="43" fillId="2" borderId="66" xfId="0" applyFont="1" applyFill="1" applyBorder="1" applyAlignment="1">
      <alignment wrapText="1"/>
    </xf>
    <xf numFmtId="0" fontId="43" fillId="2" borderId="67" xfId="0" applyFont="1" applyFill="1" applyBorder="1" applyAlignment="1">
      <alignment wrapText="1"/>
    </xf>
    <xf numFmtId="49" fontId="43" fillId="0" borderId="2" xfId="0" quotePrefix="1" applyNumberFormat="1" applyFont="1" applyBorder="1" applyAlignment="1">
      <alignment horizontal="center"/>
    </xf>
    <xf numFmtId="0" fontId="42" fillId="0" borderId="2" xfId="0" applyFont="1" applyBorder="1" applyAlignment="1">
      <alignment horizontal="center"/>
    </xf>
    <xf numFmtId="0" fontId="43" fillId="0" borderId="2" xfId="0" quotePrefix="1" applyFont="1" applyBorder="1" applyAlignment="1">
      <alignment horizontal="center"/>
    </xf>
    <xf numFmtId="1" fontId="43" fillId="0" borderId="4" xfId="0" quotePrefix="1" applyNumberFormat="1" applyFont="1" applyBorder="1" applyAlignment="1">
      <alignment horizontal="center"/>
    </xf>
    <xf numFmtId="0" fontId="52" fillId="0" borderId="0" xfId="0" applyFont="1"/>
    <xf numFmtId="0" fontId="52" fillId="0" borderId="0" xfId="2" applyFont="1"/>
    <xf numFmtId="17" fontId="51" fillId="0" borderId="2" xfId="0" applyNumberFormat="1" applyFont="1" applyBorder="1"/>
    <xf numFmtId="0" fontId="52" fillId="0" borderId="2" xfId="0" applyFont="1" applyBorder="1"/>
    <xf numFmtId="1" fontId="52" fillId="0" borderId="2" xfId="0" applyNumberFormat="1" applyFont="1" applyBorder="1" applyAlignment="1">
      <alignment horizontal="right"/>
    </xf>
    <xf numFmtId="0" fontId="52" fillId="0" borderId="2" xfId="0" quotePrefix="1" applyFont="1" applyBorder="1" applyAlignment="1">
      <alignment horizontal="right"/>
    </xf>
    <xf numFmtId="0" fontId="51" fillId="0" borderId="2" xfId="0" applyFont="1" applyBorder="1" applyAlignment="1">
      <alignment horizontal="right"/>
    </xf>
    <xf numFmtId="1" fontId="51" fillId="0" borderId="4" xfId="0" applyNumberFormat="1" applyFont="1" applyBorder="1" applyAlignment="1">
      <alignment horizontal="right"/>
    </xf>
    <xf numFmtId="1" fontId="51" fillId="0" borderId="2" xfId="0" applyNumberFormat="1" applyFont="1" applyBorder="1" applyAlignment="1">
      <alignment horizontal="right"/>
    </xf>
    <xf numFmtId="17" fontId="51" fillId="0" borderId="2" xfId="0" applyNumberFormat="1" applyFont="1" applyFill="1" applyBorder="1" applyAlignment="1">
      <alignment horizontal="center"/>
    </xf>
    <xf numFmtId="0" fontId="51" fillId="0" borderId="2" xfId="0" applyFont="1" applyBorder="1" applyAlignment="1">
      <alignment horizontal="center"/>
    </xf>
    <xf numFmtId="17" fontId="51" fillId="0" borderId="2" xfId="0" applyNumberFormat="1" applyFont="1" applyBorder="1" applyAlignment="1">
      <alignment horizontal="right"/>
    </xf>
    <xf numFmtId="0" fontId="17" fillId="0" borderId="66" xfId="2" applyFont="1" applyBorder="1" applyAlignment="1">
      <alignment wrapText="1"/>
    </xf>
    <xf numFmtId="0" fontId="17" fillId="0" borderId="67" xfId="2" applyFont="1" applyBorder="1" applyAlignment="1">
      <alignment wrapText="1"/>
    </xf>
    <xf numFmtId="49" fontId="43" fillId="34" borderId="44" xfId="2" applyNumberFormat="1" applyFont="1" applyFill="1" applyBorder="1" applyAlignment="1">
      <alignment horizontal="center" wrapText="1"/>
    </xf>
    <xf numFmtId="49" fontId="43" fillId="34" borderId="16" xfId="2" applyNumberFormat="1" applyFont="1" applyFill="1" applyBorder="1" applyAlignment="1">
      <alignment horizontal="center" wrapText="1"/>
    </xf>
    <xf numFmtId="49" fontId="43" fillId="34" borderId="22" xfId="2" applyNumberFormat="1" applyFont="1" applyFill="1" applyBorder="1" applyAlignment="1">
      <alignment horizontal="center" wrapText="1"/>
    </xf>
    <xf numFmtId="0" fontId="43" fillId="0" borderId="25" xfId="2" applyFont="1" applyBorder="1"/>
    <xf numFmtId="0" fontId="43" fillId="0" borderId="71" xfId="2" applyFont="1" applyBorder="1" applyAlignment="1">
      <alignment horizontal="center" wrapText="1"/>
    </xf>
    <xf numFmtId="0" fontId="43" fillId="0" borderId="21" xfId="2" applyFont="1" applyBorder="1" applyAlignment="1">
      <alignment horizontal="center" wrapText="1"/>
    </xf>
    <xf numFmtId="0" fontId="43" fillId="0" borderId="16" xfId="2" applyFont="1" applyBorder="1" applyAlignment="1">
      <alignment horizontal="center" wrapText="1"/>
    </xf>
    <xf numFmtId="0" fontId="43" fillId="0" borderId="71" xfId="2" applyFont="1" applyBorder="1" applyAlignment="1">
      <alignment horizontal="center"/>
    </xf>
    <xf numFmtId="0" fontId="43" fillId="0" borderId="16" xfId="2" applyFont="1" applyBorder="1" applyAlignment="1">
      <alignment horizontal="center"/>
    </xf>
    <xf numFmtId="0" fontId="43" fillId="0" borderId="118" xfId="2" applyFont="1" applyBorder="1" applyAlignment="1">
      <alignment horizontal="center"/>
    </xf>
    <xf numFmtId="0" fontId="43" fillId="0" borderId="126" xfId="2" applyFont="1" applyBorder="1"/>
    <xf numFmtId="0" fontId="43" fillId="0" borderId="22" xfId="2" applyFont="1" applyBorder="1" applyAlignment="1">
      <alignment horizontal="center"/>
    </xf>
    <xf numFmtId="0" fontId="43" fillId="0" borderId="8" xfId="2" applyFont="1" applyBorder="1" applyAlignment="1">
      <alignment horizontal="center"/>
    </xf>
    <xf numFmtId="0" fontId="43" fillId="0" borderId="26" xfId="2" applyFont="1" applyBorder="1" applyAlignment="1">
      <alignment horizontal="center"/>
    </xf>
    <xf numFmtId="0" fontId="43" fillId="0" borderId="9" xfId="2" applyFont="1" applyBorder="1" applyAlignment="1">
      <alignment horizontal="center"/>
    </xf>
    <xf numFmtId="0" fontId="42" fillId="0" borderId="7" xfId="2" applyFont="1" applyBorder="1"/>
    <xf numFmtId="1" fontId="42" fillId="0" borderId="8" xfId="2" applyNumberFormat="1" applyFont="1" applyBorder="1" applyAlignment="1">
      <alignment horizontal="right"/>
    </xf>
    <xf numFmtId="1" fontId="42" fillId="0" borderId="117" xfId="2" applyNumberFormat="1" applyFont="1" applyBorder="1" applyAlignment="1">
      <alignment horizontal="right"/>
    </xf>
    <xf numFmtId="0" fontId="42" fillId="0" borderId="8" xfId="2" applyFont="1" applyBorder="1"/>
    <xf numFmtId="1" fontId="42" fillId="0" borderId="9" xfId="2" applyNumberFormat="1" applyFont="1" applyBorder="1" applyAlignment="1">
      <alignment horizontal="right"/>
    </xf>
    <xf numFmtId="1" fontId="42" fillId="0" borderId="43" xfId="2" applyNumberFormat="1" applyFont="1" applyBorder="1" applyAlignment="1">
      <alignment horizontal="right"/>
    </xf>
    <xf numFmtId="1" fontId="43" fillId="0" borderId="1" xfId="2" applyNumberFormat="1" applyFont="1" applyBorder="1" applyAlignment="1">
      <alignment horizontal="right"/>
    </xf>
    <xf numFmtId="0" fontId="43" fillId="0" borderId="21" xfId="2" applyFont="1" applyBorder="1"/>
    <xf numFmtId="1" fontId="43" fillId="0" borderId="21" xfId="2" applyNumberFormat="1" applyFont="1" applyBorder="1" applyAlignment="1">
      <alignment horizontal="right"/>
    </xf>
    <xf numFmtId="1" fontId="43" fillId="0" borderId="2" xfId="2" applyNumberFormat="1" applyFont="1" applyBorder="1" applyAlignment="1">
      <alignment horizontal="right"/>
    </xf>
    <xf numFmtId="49" fontId="43" fillId="34" borderId="25" xfId="2" applyNumberFormat="1" applyFont="1" applyFill="1" applyBorder="1" applyAlignment="1">
      <alignment horizontal="center" wrapText="1"/>
    </xf>
    <xf numFmtId="49" fontId="43" fillId="34" borderId="10" xfId="2" applyNumberFormat="1" applyFont="1" applyFill="1" applyBorder="1" applyAlignment="1">
      <alignment horizontal="center" wrapText="1"/>
    </xf>
    <xf numFmtId="1" fontId="43" fillId="0" borderId="117" xfId="2" applyNumberFormat="1" applyFont="1" applyBorder="1" applyAlignment="1">
      <alignment horizontal="right"/>
    </xf>
    <xf numFmtId="0" fontId="42" fillId="0" borderId="44" xfId="2" applyFont="1" applyBorder="1"/>
    <xf numFmtId="0" fontId="42" fillId="0" borderId="16" xfId="2" applyFont="1" applyBorder="1"/>
    <xf numFmtId="0" fontId="42" fillId="0" borderId="118" xfId="2" applyFont="1" applyBorder="1"/>
    <xf numFmtId="0" fontId="42" fillId="0" borderId="22" xfId="2" applyFont="1" applyBorder="1"/>
    <xf numFmtId="0" fontId="53" fillId="0" borderId="83" xfId="2" applyFont="1" applyBorder="1" applyAlignment="1">
      <alignment horizontal="center" vertical="center"/>
    </xf>
    <xf numFmtId="0" fontId="54" fillId="0" borderId="128" xfId="0" applyFont="1" applyBorder="1" applyAlignment="1">
      <alignment horizontal="center" vertical="center"/>
    </xf>
    <xf numFmtId="0" fontId="54" fillId="0" borderId="145" xfId="0" applyFont="1" applyBorder="1" applyAlignment="1">
      <alignment horizontal="center" vertical="center"/>
    </xf>
    <xf numFmtId="0" fontId="54" fillId="0" borderId="140" xfId="0" applyFont="1" applyBorder="1" applyAlignment="1">
      <alignment horizontal="center" vertical="center"/>
    </xf>
    <xf numFmtId="0" fontId="54" fillId="0" borderId="0" xfId="0" applyFont="1" applyAlignment="1">
      <alignment horizontal="center" vertical="center"/>
    </xf>
    <xf numFmtId="0" fontId="54" fillId="0" borderId="17" xfId="0" applyFont="1" applyBorder="1" applyAlignment="1">
      <alignment horizontal="center" vertical="center"/>
    </xf>
    <xf numFmtId="1" fontId="43" fillId="0" borderId="3" xfId="2" applyNumberFormat="1" applyFont="1" applyBorder="1" applyAlignment="1">
      <alignment horizontal="right"/>
    </xf>
    <xf numFmtId="0" fontId="43" fillId="0" borderId="119" xfId="2" applyFont="1" applyBorder="1"/>
    <xf numFmtId="0" fontId="54" fillId="0" borderId="146" xfId="0" applyFont="1" applyBorder="1" applyAlignment="1">
      <alignment horizontal="center" vertical="center"/>
    </xf>
    <xf numFmtId="0" fontId="54" fillId="0" borderId="147" xfId="0" applyFont="1" applyBorder="1" applyAlignment="1">
      <alignment horizontal="center" vertical="center"/>
    </xf>
    <xf numFmtId="0" fontId="54" fillId="0" borderId="148" xfId="0" applyFont="1" applyBorder="1" applyAlignment="1">
      <alignment horizontal="center" vertical="center"/>
    </xf>
    <xf numFmtId="0" fontId="17" fillId="0" borderId="66" xfId="0" applyFont="1" applyBorder="1" applyAlignment="1">
      <alignment horizontal="justify" wrapText="1"/>
    </xf>
    <xf numFmtId="0" fontId="17" fillId="0" borderId="67" xfId="0" applyFont="1" applyBorder="1" applyAlignment="1">
      <alignment horizontal="justify" wrapText="1"/>
    </xf>
    <xf numFmtId="0" fontId="43" fillId="0" borderId="71" xfId="0" applyFont="1" applyBorder="1" applyAlignment="1">
      <alignment horizontal="center"/>
    </xf>
    <xf numFmtId="0" fontId="43" fillId="0" borderId="21" xfId="0" applyFont="1" applyBorder="1" applyAlignment="1">
      <alignment horizontal="center"/>
    </xf>
    <xf numFmtId="0" fontId="43" fillId="0" borderId="16" xfId="0" applyFont="1" applyBorder="1" applyAlignment="1">
      <alignment horizontal="center"/>
    </xf>
    <xf numFmtId="0" fontId="43" fillId="0" borderId="118" xfId="0" applyFont="1" applyBorder="1" applyAlignment="1">
      <alignment horizontal="center"/>
    </xf>
    <xf numFmtId="0" fontId="43" fillId="0" borderId="21" xfId="0" applyFont="1" applyBorder="1"/>
    <xf numFmtId="0" fontId="43" fillId="0" borderId="22" xfId="0" applyFont="1" applyBorder="1" applyAlignment="1">
      <alignment horizontal="center"/>
    </xf>
    <xf numFmtId="0" fontId="43" fillId="0" borderId="7" xfId="0" applyFont="1" applyBorder="1"/>
    <xf numFmtId="0" fontId="43" fillId="0" borderId="8" xfId="0" applyFont="1" applyBorder="1" applyAlignment="1">
      <alignment horizontal="center"/>
    </xf>
    <xf numFmtId="0" fontId="43" fillId="0" borderId="26" xfId="0" applyFont="1" applyBorder="1" applyAlignment="1">
      <alignment horizontal="center"/>
    </xf>
    <xf numFmtId="0" fontId="43" fillId="0" borderId="8" xfId="0" applyFont="1" applyBorder="1"/>
    <xf numFmtId="0" fontId="43" fillId="0" borderId="9" xfId="0" applyFont="1" applyBorder="1" applyAlignment="1">
      <alignment horizontal="center"/>
    </xf>
    <xf numFmtId="0" fontId="42" fillId="0" borderId="7" xfId="0" applyFont="1" applyBorder="1"/>
    <xf numFmtId="0" fontId="42" fillId="0" borderId="8" xfId="0" applyFont="1" applyBorder="1" applyAlignment="1">
      <alignment horizontal="right"/>
    </xf>
    <xf numFmtId="0" fontId="42" fillId="0" borderId="26" xfId="0" applyFont="1" applyBorder="1" applyAlignment="1">
      <alignment horizontal="right"/>
    </xf>
    <xf numFmtId="0" fontId="42" fillId="0" borderId="8" xfId="0" applyFont="1" applyBorder="1"/>
    <xf numFmtId="0" fontId="42" fillId="0" borderId="9" xfId="0" applyFont="1" applyBorder="1" applyAlignment="1">
      <alignment horizontal="right"/>
    </xf>
    <xf numFmtId="0" fontId="43" fillId="0" borderId="117" xfId="0" applyFont="1" applyBorder="1" applyAlignment="1">
      <alignment horizontal="right"/>
    </xf>
    <xf numFmtId="0" fontId="43" fillId="0" borderId="2" xfId="0" applyFont="1" applyBorder="1" applyAlignment="1">
      <alignment horizontal="right"/>
    </xf>
    <xf numFmtId="49" fontId="43" fillId="34" borderId="16" xfId="0" applyNumberFormat="1" applyFont="1" applyFill="1" applyBorder="1" applyAlignment="1">
      <alignment horizontal="center" wrapText="1"/>
    </xf>
    <xf numFmtId="49" fontId="43" fillId="34" borderId="118" xfId="0" applyNumberFormat="1" applyFont="1" applyFill="1" applyBorder="1" applyAlignment="1">
      <alignment horizontal="center" wrapText="1"/>
    </xf>
    <xf numFmtId="49" fontId="43" fillId="34" borderId="22" xfId="0" applyNumberFormat="1" applyFont="1" applyFill="1" applyBorder="1" applyAlignment="1">
      <alignment horizontal="center" wrapText="1"/>
    </xf>
    <xf numFmtId="0" fontId="42" fillId="0" borderId="22" xfId="0" applyFont="1" applyBorder="1"/>
    <xf numFmtId="0" fontId="53" fillId="0" borderId="83" xfId="0" applyFont="1" applyBorder="1" applyAlignment="1">
      <alignment horizontal="center" vertical="center"/>
    </xf>
    <xf numFmtId="0" fontId="43" fillId="0" borderId="92" xfId="0" applyFont="1" applyBorder="1" applyAlignment="1">
      <alignment horizontal="right"/>
    </xf>
    <xf numFmtId="0" fontId="43" fillId="0" borderId="119" xfId="0" applyFont="1" applyBorder="1"/>
    <xf numFmtId="0" fontId="17" fillId="0" borderId="66" xfId="2" applyFont="1" applyBorder="1" applyAlignment="1"/>
    <xf numFmtId="0" fontId="17" fillId="0" borderId="67" xfId="2" applyFont="1" applyBorder="1" applyAlignment="1"/>
    <xf numFmtId="49" fontId="43" fillId="34" borderId="25" xfId="2" applyNumberFormat="1" applyFont="1" applyFill="1" applyBorder="1" applyAlignment="1">
      <alignment horizontal="center" wrapText="1"/>
    </xf>
    <xf numFmtId="49" fontId="43" fillId="34" borderId="10" xfId="2" applyNumberFormat="1" applyFont="1" applyFill="1" applyBorder="1" applyAlignment="1">
      <alignment horizontal="center" wrapText="1"/>
    </xf>
    <xf numFmtId="49" fontId="43" fillId="34" borderId="9" xfId="2" applyNumberFormat="1" applyFont="1" applyFill="1" applyBorder="1" applyAlignment="1">
      <alignment horizontal="center" wrapText="1"/>
    </xf>
    <xf numFmtId="0" fontId="43" fillId="0" borderId="21" xfId="2" applyFont="1" applyBorder="1" applyAlignment="1">
      <alignment horizontal="center"/>
    </xf>
    <xf numFmtId="0" fontId="43" fillId="0" borderId="8" xfId="2" applyFont="1" applyBorder="1"/>
    <xf numFmtId="0" fontId="42" fillId="0" borderId="8" xfId="2" applyFont="1" applyBorder="1" applyAlignment="1">
      <alignment horizontal="right"/>
    </xf>
    <xf numFmtId="0" fontId="42" fillId="0" borderId="26" xfId="2" applyFont="1" applyBorder="1" applyAlignment="1">
      <alignment horizontal="right"/>
    </xf>
    <xf numFmtId="0" fontId="42" fillId="0" borderId="9" xfId="2" applyFont="1" applyBorder="1" applyAlignment="1">
      <alignment horizontal="right"/>
    </xf>
    <xf numFmtId="0" fontId="43" fillId="0" borderId="1" xfId="2" applyFont="1" applyBorder="1" applyAlignment="1">
      <alignment horizontal="right"/>
    </xf>
    <xf numFmtId="0" fontId="43" fillId="0" borderId="117" xfId="2" applyFont="1" applyBorder="1" applyAlignment="1">
      <alignment horizontal="right"/>
    </xf>
    <xf numFmtId="0" fontId="43" fillId="0" borderId="2" xfId="2" applyFont="1" applyBorder="1" applyAlignment="1">
      <alignment horizontal="right"/>
    </xf>
    <xf numFmtId="0" fontId="42" fillId="0" borderId="44" xfId="2" applyFont="1" applyBorder="1"/>
    <xf numFmtId="0" fontId="43" fillId="0" borderId="21" xfId="2" applyFont="1" applyFill="1" applyBorder="1"/>
    <xf numFmtId="0" fontId="43" fillId="0" borderId="71" xfId="2" applyFont="1" applyFill="1" applyBorder="1" applyAlignment="1">
      <alignment horizontal="center"/>
    </xf>
    <xf numFmtId="0" fontId="43" fillId="0" borderId="21" xfId="2" applyFont="1" applyFill="1" applyBorder="1" applyAlignment="1">
      <alignment horizontal="center"/>
    </xf>
    <xf numFmtId="0" fontId="43" fillId="0" borderId="16" xfId="2" applyFont="1" applyFill="1" applyBorder="1" applyAlignment="1">
      <alignment horizontal="center"/>
    </xf>
    <xf numFmtId="0" fontId="43" fillId="0" borderId="22" xfId="2" applyFont="1" applyFill="1" applyBorder="1" applyAlignment="1">
      <alignment horizontal="center"/>
    </xf>
    <xf numFmtId="0" fontId="43" fillId="0" borderId="8" xfId="2" applyFont="1" applyFill="1" applyBorder="1"/>
    <xf numFmtId="0" fontId="43" fillId="0" borderId="8" xfId="2" applyFont="1" applyFill="1" applyBorder="1" applyAlignment="1">
      <alignment horizontal="center"/>
    </xf>
    <xf numFmtId="0" fontId="43" fillId="0" borderId="9" xfId="2" applyFont="1" applyFill="1" applyBorder="1" applyAlignment="1">
      <alignment horizontal="center"/>
    </xf>
    <xf numFmtId="0" fontId="42" fillId="0" borderId="8" xfId="2" applyFont="1" applyFill="1" applyBorder="1"/>
    <xf numFmtId="0" fontId="53" fillId="0" borderId="83" xfId="2" applyFont="1" applyFill="1" applyBorder="1" applyAlignment="1">
      <alignment horizontal="center" vertical="center"/>
    </xf>
    <xf numFmtId="0" fontId="55" fillId="0" borderId="128" xfId="48" applyFont="1" applyFill="1" applyBorder="1" applyAlignment="1">
      <alignment horizontal="center" vertical="center"/>
    </xf>
    <xf numFmtId="0" fontId="55" fillId="0" borderId="145" xfId="48" applyFont="1" applyFill="1" applyBorder="1" applyAlignment="1">
      <alignment horizontal="center" vertical="center"/>
    </xf>
    <xf numFmtId="0" fontId="55" fillId="0" borderId="140" xfId="48" applyFont="1" applyFill="1" applyBorder="1" applyAlignment="1">
      <alignment horizontal="center" vertical="center"/>
    </xf>
    <xf numFmtId="0" fontId="55" fillId="0" borderId="0" xfId="48" applyFont="1" applyFill="1" applyAlignment="1">
      <alignment horizontal="center" vertical="center"/>
    </xf>
    <xf numFmtId="0" fontId="55" fillId="0" borderId="17" xfId="48" applyFont="1" applyFill="1" applyBorder="1" applyAlignment="1">
      <alignment horizontal="center" vertical="center"/>
    </xf>
    <xf numFmtId="0" fontId="42" fillId="0" borderId="87" xfId="2" applyFont="1" applyBorder="1"/>
    <xf numFmtId="0" fontId="42" fillId="0" borderId="115" xfId="2" applyFont="1" applyBorder="1" applyAlignment="1">
      <alignment horizontal="right"/>
    </xf>
    <xf numFmtId="0" fontId="42" fillId="0" borderId="35" xfId="2" applyFont="1" applyBorder="1" applyAlignment="1">
      <alignment horizontal="right"/>
    </xf>
    <xf numFmtId="0" fontId="42" fillId="0" borderId="115" xfId="2" applyFont="1" applyFill="1" applyBorder="1"/>
    <xf numFmtId="0" fontId="43" fillId="0" borderId="3" xfId="2" applyFont="1" applyBorder="1" applyAlignment="1">
      <alignment horizontal="right"/>
    </xf>
    <xf numFmtId="0" fontId="43" fillId="0" borderId="92" xfId="2" applyFont="1" applyBorder="1" applyAlignment="1">
      <alignment horizontal="right"/>
    </xf>
    <xf numFmtId="0" fontId="43" fillId="0" borderId="119" xfId="2" applyFont="1" applyFill="1" applyBorder="1"/>
    <xf numFmtId="0" fontId="55" fillId="0" borderId="146" xfId="48" applyFont="1" applyFill="1" applyBorder="1" applyAlignment="1">
      <alignment horizontal="center" vertical="center"/>
    </xf>
    <xf numFmtId="0" fontId="55" fillId="0" borderId="147" xfId="48" applyFont="1" applyFill="1" applyBorder="1" applyAlignment="1">
      <alignment horizontal="center" vertical="center"/>
    </xf>
    <xf numFmtId="0" fontId="55" fillId="0" borderId="148" xfId="48" applyFont="1" applyFill="1" applyBorder="1" applyAlignment="1">
      <alignment horizontal="center" vertical="center"/>
    </xf>
    <xf numFmtId="0" fontId="43" fillId="0" borderId="0" xfId="2" applyFont="1" applyFill="1"/>
    <xf numFmtId="49" fontId="43" fillId="34" borderId="25" xfId="0" applyNumberFormat="1" applyFont="1" applyFill="1" applyBorder="1" applyAlignment="1">
      <alignment horizontal="center" wrapText="1"/>
    </xf>
    <xf numFmtId="49" fontId="43" fillId="34" borderId="10" xfId="0" applyNumberFormat="1" applyFont="1" applyFill="1" applyBorder="1" applyAlignment="1">
      <alignment horizontal="center" wrapText="1"/>
    </xf>
    <xf numFmtId="49" fontId="43" fillId="34" borderId="9" xfId="0" applyNumberFormat="1" applyFont="1" applyFill="1" applyBorder="1" applyAlignment="1">
      <alignment horizontal="center" wrapText="1"/>
    </xf>
    <xf numFmtId="0" fontId="42" fillId="0" borderId="8" xfId="0" applyFont="1" applyFill="1" applyBorder="1"/>
    <xf numFmtId="0" fontId="42" fillId="0" borderId="8" xfId="0" applyFont="1" applyFill="1" applyBorder="1" applyAlignment="1">
      <alignment horizontal="right"/>
    </xf>
    <xf numFmtId="0" fontId="42" fillId="0" borderId="9" xfId="0" applyFont="1" applyFill="1" applyBorder="1" applyAlignment="1">
      <alignment horizontal="right"/>
    </xf>
    <xf numFmtId="0" fontId="54" fillId="0" borderId="0" xfId="0" applyFont="1" applyBorder="1" applyAlignment="1">
      <alignment horizontal="center" vertical="center"/>
    </xf>
    <xf numFmtId="0" fontId="17" fillId="0" borderId="140" xfId="0" applyFont="1" applyBorder="1" applyAlignment="1"/>
    <xf numFmtId="0" fontId="17" fillId="0" borderId="0" xfId="0" applyFont="1" applyAlignment="1"/>
    <xf numFmtId="0" fontId="17" fillId="0" borderId="17" xfId="0" applyFont="1" applyBorder="1" applyAlignment="1"/>
    <xf numFmtId="0" fontId="43" fillId="0" borderId="4" xfId="0" applyFont="1" applyBorder="1" applyAlignment="1">
      <alignment horizontal="right"/>
    </xf>
    <xf numFmtId="0" fontId="17" fillId="0" borderId="146" xfId="0" applyFont="1" applyBorder="1" applyAlignment="1"/>
    <xf numFmtId="0" fontId="17" fillId="0" borderId="147" xfId="0" applyFont="1" applyBorder="1" applyAlignment="1"/>
    <xf numFmtId="0" fontId="17" fillId="0" borderId="148" xfId="0" applyFont="1" applyBorder="1" applyAlignment="1"/>
    <xf numFmtId="0" fontId="17" fillId="0" borderId="0" xfId="0" applyFont="1" applyFill="1" applyAlignment="1"/>
    <xf numFmtId="0" fontId="42" fillId="0" borderId="1" xfId="2" applyFont="1" applyBorder="1"/>
    <xf numFmtId="0" fontId="42" fillId="0" borderId="21" xfId="2" applyFont="1" applyBorder="1"/>
    <xf numFmtId="0" fontId="43" fillId="2" borderId="25" xfId="2" applyFont="1" applyFill="1" applyBorder="1" applyAlignment="1">
      <alignment horizontal="justify"/>
    </xf>
    <xf numFmtId="0" fontId="43" fillId="2" borderId="26" xfId="2" applyFont="1" applyFill="1" applyBorder="1" applyAlignment="1">
      <alignment horizontal="justify"/>
    </xf>
    <xf numFmtId="0" fontId="44" fillId="0" borderId="45" xfId="2" applyFont="1" applyBorder="1"/>
    <xf numFmtId="0" fontId="43" fillId="2" borderId="65" xfId="2" applyFont="1" applyFill="1" applyBorder="1" applyAlignment="1">
      <alignment horizontal="center" wrapText="1"/>
    </xf>
    <xf numFmtId="0" fontId="17" fillId="0" borderId="66" xfId="2" applyFont="1" applyBorder="1" applyAlignment="1">
      <alignment horizontal="center"/>
    </xf>
    <xf numFmtId="0" fontId="17" fillId="0" borderId="67" xfId="2" applyFont="1" applyBorder="1" applyAlignment="1">
      <alignment horizontal="center"/>
    </xf>
    <xf numFmtId="0" fontId="17" fillId="0" borderId="16" xfId="2" applyFont="1" applyBorder="1" applyAlignment="1">
      <alignment horizontal="center" wrapText="1"/>
    </xf>
    <xf numFmtId="0" fontId="17" fillId="0" borderId="22" xfId="2" applyFont="1" applyBorder="1" applyAlignment="1">
      <alignment horizontal="center" wrapText="1"/>
    </xf>
    <xf numFmtId="0" fontId="17" fillId="0" borderId="21" xfId="0" applyFont="1" applyBorder="1" applyAlignment="1">
      <alignment horizontal="center"/>
    </xf>
    <xf numFmtId="0" fontId="17" fillId="0" borderId="16" xfId="0" applyFont="1" applyBorder="1" applyAlignment="1">
      <alignment horizontal="center"/>
    </xf>
    <xf numFmtId="0" fontId="17" fillId="0" borderId="118" xfId="0" applyFont="1" applyBorder="1" applyAlignment="1">
      <alignment horizontal="center"/>
    </xf>
    <xf numFmtId="0" fontId="17" fillId="0" borderId="22" xfId="0" applyFont="1" applyBorder="1" applyAlignment="1">
      <alignment horizontal="center"/>
    </xf>
    <xf numFmtId="1" fontId="42" fillId="0" borderId="1" xfId="2" applyNumberFormat="1" applyFont="1" applyBorder="1"/>
    <xf numFmtId="1" fontId="42" fillId="0" borderId="8" xfId="0" applyNumberFormat="1" applyFont="1" applyBorder="1" applyAlignment="1">
      <alignment horizontal="right"/>
    </xf>
    <xf numFmtId="1" fontId="42" fillId="0" borderId="9" xfId="0" applyNumberFormat="1" applyFont="1" applyBorder="1" applyAlignment="1">
      <alignment horizontal="right"/>
    </xf>
    <xf numFmtId="1" fontId="42" fillId="0" borderId="1" xfId="2" applyNumberFormat="1" applyFont="1" applyFill="1" applyBorder="1"/>
    <xf numFmtId="1" fontId="42" fillId="0" borderId="8" xfId="0" applyNumberFormat="1" applyFont="1" applyFill="1" applyBorder="1" applyAlignment="1">
      <alignment horizontal="right"/>
    </xf>
    <xf numFmtId="1" fontId="42" fillId="0" borderId="9" xfId="0" applyNumberFormat="1" applyFont="1" applyFill="1" applyBorder="1" applyAlignment="1">
      <alignment horizontal="right"/>
    </xf>
    <xf numFmtId="1" fontId="43" fillId="0" borderId="2" xfId="0" applyNumberFormat="1" applyFont="1" applyBorder="1" applyAlignment="1">
      <alignment horizontal="right"/>
    </xf>
    <xf numFmtId="0" fontId="42" fillId="0" borderId="1" xfId="2" applyFont="1" applyFill="1" applyBorder="1"/>
    <xf numFmtId="1" fontId="42" fillId="0" borderId="26" xfId="0" applyNumberFormat="1" applyFont="1" applyBorder="1" applyAlignment="1">
      <alignment horizontal="right"/>
    </xf>
    <xf numFmtId="1" fontId="43" fillId="0" borderId="3" xfId="2" applyNumberFormat="1" applyFont="1" applyFill="1" applyBorder="1" applyAlignment="1">
      <alignment horizontal="right"/>
    </xf>
    <xf numFmtId="1" fontId="43" fillId="0" borderId="117" xfId="0" applyNumberFormat="1" applyFont="1" applyBorder="1" applyAlignment="1">
      <alignment horizontal="right"/>
    </xf>
    <xf numFmtId="0" fontId="43" fillId="0" borderId="45" xfId="2" applyFont="1" applyBorder="1" applyAlignment="1">
      <alignment horizontal="right"/>
    </xf>
    <xf numFmtId="0" fontId="42" fillId="0" borderId="0" xfId="2" applyFont="1" applyBorder="1" applyAlignment="1">
      <alignment wrapText="1"/>
    </xf>
    <xf numFmtId="0" fontId="17" fillId="0" borderId="0" xfId="2" applyFont="1" applyAlignment="1"/>
    <xf numFmtId="49" fontId="43" fillId="34" borderId="44" xfId="0" applyNumberFormat="1" applyFont="1" applyFill="1" applyBorder="1" applyAlignment="1">
      <alignment horizontal="center" wrapText="1"/>
    </xf>
    <xf numFmtId="49" fontId="43" fillId="34" borderId="16" xfId="0" applyNumberFormat="1" applyFont="1" applyFill="1" applyBorder="1" applyAlignment="1">
      <alignment horizontal="center" wrapText="1"/>
    </xf>
    <xf numFmtId="49" fontId="43" fillId="34" borderId="22" xfId="0" applyNumberFormat="1" applyFont="1" applyFill="1" applyBorder="1" applyAlignment="1">
      <alignment horizontal="center" wrapText="1"/>
    </xf>
    <xf numFmtId="0" fontId="43" fillId="0" borderId="1" xfId="0" applyFont="1" applyBorder="1" applyAlignment="1">
      <alignment horizontal="center"/>
    </xf>
    <xf numFmtId="0" fontId="43" fillId="0" borderId="117" xfId="0" applyFont="1" applyBorder="1" applyAlignment="1">
      <alignment horizontal="center"/>
    </xf>
    <xf numFmtId="0" fontId="43" fillId="0" borderId="2" xfId="0" applyFont="1" applyBorder="1" applyAlignment="1">
      <alignment horizontal="center"/>
    </xf>
    <xf numFmtId="0" fontId="43" fillId="0" borderId="117" xfId="0" applyFont="1" applyBorder="1" applyAlignment="1">
      <alignment horizontal="center"/>
    </xf>
    <xf numFmtId="0" fontId="43" fillId="0" borderId="21" xfId="0" applyFont="1" applyBorder="1" applyAlignment="1">
      <alignment horizontal="center"/>
    </xf>
    <xf numFmtId="0" fontId="43" fillId="0" borderId="2" xfId="0" applyFont="1" applyBorder="1" applyAlignment="1">
      <alignment horizontal="center"/>
    </xf>
    <xf numFmtId="0" fontId="42" fillId="0" borderId="117" xfId="0" applyFont="1" applyBorder="1" applyAlignment="1">
      <alignment horizontal="right"/>
    </xf>
    <xf numFmtId="0" fontId="42" fillId="0" borderId="21" xfId="0" applyFont="1" applyBorder="1"/>
    <xf numFmtId="0" fontId="42" fillId="0" borderId="2" xfId="0" applyFont="1" applyBorder="1" applyAlignment="1">
      <alignment horizontal="right"/>
    </xf>
    <xf numFmtId="0" fontId="43" fillId="0" borderId="126" xfId="0" applyFont="1" applyBorder="1"/>
    <xf numFmtId="0" fontId="17" fillId="0" borderId="16" xfId="0" applyFont="1" applyBorder="1" applyAlignment="1">
      <alignment wrapText="1"/>
    </xf>
    <xf numFmtId="0" fontId="17" fillId="0" borderId="118" xfId="0" applyFont="1" applyBorder="1" applyAlignment="1">
      <alignment wrapText="1"/>
    </xf>
    <xf numFmtId="0" fontId="17" fillId="0" borderId="126" xfId="0" applyFont="1" applyFill="1" applyBorder="1" applyAlignment="1">
      <alignment wrapText="1"/>
    </xf>
    <xf numFmtId="0" fontId="42" fillId="0" borderId="21" xfId="0" applyFont="1" applyBorder="1" applyAlignment="1">
      <alignment horizontal="right"/>
    </xf>
    <xf numFmtId="0" fontId="42" fillId="0" borderId="1" xfId="0" applyFont="1" applyBorder="1" applyAlignment="1">
      <alignment horizontal="right"/>
    </xf>
    <xf numFmtId="0" fontId="42" fillId="0" borderId="2" xfId="0" applyFont="1" applyBorder="1" applyAlignment="1">
      <alignment horizontal="right"/>
    </xf>
    <xf numFmtId="0" fontId="43" fillId="2" borderId="68" xfId="2" applyFont="1" applyFill="1" applyBorder="1" applyAlignment="1">
      <alignment horizontal="justify" wrapText="1"/>
    </xf>
    <xf numFmtId="0" fontId="17" fillId="0" borderId="69" xfId="2" applyFont="1" applyBorder="1" applyAlignment="1">
      <alignment wrapText="1"/>
    </xf>
    <xf numFmtId="0" fontId="17" fillId="0" borderId="69" xfId="2" applyFont="1" applyBorder="1" applyAlignment="1"/>
    <xf numFmtId="0" fontId="17" fillId="0" borderId="70" xfId="2" applyFont="1" applyBorder="1" applyAlignment="1"/>
    <xf numFmtId="49" fontId="43" fillId="34" borderId="5" xfId="2" applyNumberFormat="1" applyFont="1" applyFill="1" applyBorder="1" applyAlignment="1">
      <alignment horizontal="center" wrapText="1"/>
    </xf>
    <xf numFmtId="49" fontId="43" fillId="34" borderId="1" xfId="2" applyNumberFormat="1" applyFont="1" applyFill="1" applyBorder="1" applyAlignment="1">
      <alignment horizontal="center" wrapText="1"/>
    </xf>
    <xf numFmtId="49" fontId="43" fillId="34" borderId="2" xfId="2" applyNumberFormat="1" applyFont="1" applyFill="1" applyBorder="1" applyAlignment="1">
      <alignment horizontal="center" wrapText="1"/>
    </xf>
    <xf numFmtId="0" fontId="43" fillId="0" borderId="1" xfId="2" applyFont="1" applyBorder="1" applyAlignment="1">
      <alignment horizontal="center"/>
    </xf>
    <xf numFmtId="0" fontId="43" fillId="0" borderId="117" xfId="2" applyFont="1" applyBorder="1" applyAlignment="1">
      <alignment horizontal="center"/>
    </xf>
    <xf numFmtId="0" fontId="43" fillId="0" borderId="2" xfId="2" applyFont="1" applyBorder="1" applyAlignment="1">
      <alignment horizontal="center"/>
    </xf>
    <xf numFmtId="0" fontId="43" fillId="0" borderId="1" xfId="2" applyFont="1" applyBorder="1" applyAlignment="1">
      <alignment horizontal="center"/>
    </xf>
    <xf numFmtId="0" fontId="43" fillId="0" borderId="117" xfId="2" applyFont="1" applyBorder="1" applyAlignment="1">
      <alignment horizontal="center"/>
    </xf>
    <xf numFmtId="0" fontId="42" fillId="0" borderId="1" xfId="2" applyFont="1" applyBorder="1" applyAlignment="1">
      <alignment horizontal="right"/>
    </xf>
    <xf numFmtId="0" fontId="42" fillId="0" borderId="117" xfId="2" applyFont="1" applyBorder="1" applyAlignment="1">
      <alignment horizontal="right"/>
    </xf>
    <xf numFmtId="0" fontId="42" fillId="0" borderId="2" xfId="2" applyFont="1" applyBorder="1" applyAlignment="1">
      <alignment horizontal="right"/>
    </xf>
    <xf numFmtId="0" fontId="43" fillId="2" borderId="5" xfId="2" applyFont="1" applyFill="1" applyBorder="1" applyAlignment="1">
      <alignment horizontal="justify"/>
    </xf>
    <xf numFmtId="0" fontId="43" fillId="2" borderId="1" xfId="2" applyFont="1" applyFill="1" applyBorder="1" applyAlignment="1">
      <alignment horizontal="justify"/>
    </xf>
    <xf numFmtId="0" fontId="43" fillId="2" borderId="117" xfId="2" applyFont="1" applyFill="1" applyBorder="1" applyAlignment="1">
      <alignment horizontal="justify"/>
    </xf>
    <xf numFmtId="0" fontId="43" fillId="2" borderId="21" xfId="2" applyFont="1" applyFill="1" applyBorder="1" applyAlignment="1">
      <alignment horizontal="justify"/>
    </xf>
    <xf numFmtId="0" fontId="43" fillId="2" borderId="2" xfId="2" applyFont="1" applyFill="1" applyBorder="1" applyAlignment="1">
      <alignment horizontal="justify"/>
    </xf>
    <xf numFmtId="0" fontId="43" fillId="0" borderId="21" xfId="2" applyFont="1" applyBorder="1" applyAlignment="1">
      <alignment wrapText="1"/>
    </xf>
    <xf numFmtId="0" fontId="46" fillId="0" borderId="0" xfId="2" applyFont="1"/>
    <xf numFmtId="0" fontId="43" fillId="0" borderId="77" xfId="2" applyFont="1" applyBorder="1" applyAlignment="1">
      <alignment horizontal="right" vertical="center" wrapText="1"/>
    </xf>
    <xf numFmtId="0" fontId="42" fillId="0" borderId="75" xfId="2" applyFont="1" applyBorder="1" applyAlignment="1">
      <alignment horizontal="right"/>
    </xf>
    <xf numFmtId="0" fontId="42" fillId="0" borderId="100" xfId="2" applyFont="1" applyBorder="1" applyAlignment="1">
      <alignment horizontal="right"/>
    </xf>
    <xf numFmtId="1" fontId="43" fillId="0" borderId="77" xfId="2" applyNumberFormat="1" applyFont="1" applyBorder="1" applyAlignment="1">
      <alignment horizontal="right" wrapText="1"/>
    </xf>
    <xf numFmtId="1" fontId="43" fillId="0" borderId="80" xfId="2" applyNumberFormat="1" applyFont="1" applyBorder="1" applyAlignment="1">
      <alignment horizontal="right" wrapText="1"/>
    </xf>
    <xf numFmtId="0" fontId="43" fillId="0" borderId="98" xfId="2" applyFont="1" applyBorder="1" applyAlignment="1">
      <alignment horizontal="right" vertical="center" wrapText="1"/>
    </xf>
    <xf numFmtId="0" fontId="42" fillId="0" borderId="99" xfId="2" applyFont="1" applyBorder="1" applyAlignment="1">
      <alignment horizontal="right"/>
    </xf>
    <xf numFmtId="0" fontId="42" fillId="0" borderId="75" xfId="2" applyFont="1" applyBorder="1"/>
    <xf numFmtId="0" fontId="42" fillId="0" borderId="78" xfId="2" applyFont="1" applyBorder="1"/>
    <xf numFmtId="0" fontId="43" fillId="0" borderId="77" xfId="2" applyFont="1" applyBorder="1"/>
    <xf numFmtId="0" fontId="43" fillId="0" borderId="77" xfId="2" applyFont="1" applyBorder="1" applyAlignment="1">
      <alignment horizontal="right" wrapText="1"/>
    </xf>
    <xf numFmtId="1" fontId="43" fillId="0" borderId="80" xfId="2" applyNumberFormat="1" applyFont="1" applyBorder="1"/>
    <xf numFmtId="0" fontId="43" fillId="0" borderId="77" xfId="2" applyFont="1" applyBorder="1" applyAlignment="1">
      <alignment horizontal="right"/>
    </xf>
    <xf numFmtId="0" fontId="42" fillId="0" borderId="99" xfId="2" applyFont="1" applyBorder="1"/>
    <xf numFmtId="1" fontId="43" fillId="0" borderId="77" xfId="2" applyNumberFormat="1" applyFont="1" applyBorder="1"/>
    <xf numFmtId="0" fontId="43" fillId="0" borderId="77" xfId="0" applyFont="1" applyBorder="1"/>
    <xf numFmtId="0" fontId="42" fillId="0" borderId="75" xfId="0" applyFont="1" applyBorder="1"/>
    <xf numFmtId="0" fontId="42" fillId="0" borderId="2" xfId="0" applyFont="1" applyBorder="1"/>
    <xf numFmtId="0" fontId="42" fillId="0" borderId="78" xfId="0" applyFont="1" applyBorder="1"/>
    <xf numFmtId="0" fontId="43" fillId="0" borderId="77" xfId="0" applyFont="1" applyBorder="1" applyAlignment="1">
      <alignment horizontal="right" wrapText="1"/>
    </xf>
    <xf numFmtId="1" fontId="43" fillId="0" borderId="80" xfId="0" applyNumberFormat="1" applyFont="1" applyBorder="1" applyAlignment="1">
      <alignment horizontal="right" wrapText="1"/>
    </xf>
    <xf numFmtId="0" fontId="43" fillId="0" borderId="86" xfId="2" applyFont="1" applyBorder="1" applyAlignment="1">
      <alignment horizontal="center" vertical="center" wrapText="1"/>
    </xf>
    <xf numFmtId="0" fontId="42" fillId="0" borderId="99" xfId="2" applyFont="1" applyBorder="1" applyAlignment="1">
      <alignment horizontal="center" vertical="center"/>
    </xf>
    <xf numFmtId="0" fontId="46" fillId="0" borderId="2" xfId="2" applyFont="1" applyBorder="1" applyAlignment="1">
      <alignment horizontal="center" vertical="center" wrapText="1"/>
    </xf>
    <xf numFmtId="0" fontId="42" fillId="0" borderId="2" xfId="2" applyFont="1" applyBorder="1" applyAlignment="1">
      <alignment horizontal="center" vertical="center"/>
    </xf>
    <xf numFmtId="0" fontId="42" fillId="0" borderId="121" xfId="2" applyFont="1" applyBorder="1" applyAlignment="1">
      <alignment horizontal="center" vertical="center"/>
    </xf>
    <xf numFmtId="1" fontId="43" fillId="0" borderId="99" xfId="2" applyNumberFormat="1" applyFont="1" applyBorder="1" applyAlignment="1">
      <alignment horizontal="center" vertical="center" wrapText="1"/>
    </xf>
    <xf numFmtId="1" fontId="43" fillId="0" borderId="121" xfId="2" applyNumberFormat="1" applyFont="1" applyBorder="1" applyAlignment="1">
      <alignment horizontal="center" vertical="center" wrapText="1"/>
    </xf>
    <xf numFmtId="1" fontId="43" fillId="0" borderId="75" xfId="2" applyNumberFormat="1" applyFont="1" applyBorder="1" applyAlignment="1">
      <alignment horizontal="center" vertical="center" wrapText="1"/>
    </xf>
    <xf numFmtId="1" fontId="43" fillId="0" borderId="4" xfId="2" applyNumberFormat="1" applyFont="1" applyBorder="1" applyAlignment="1">
      <alignment horizontal="center" vertical="center"/>
    </xf>
    <xf numFmtId="0" fontId="50" fillId="0" borderId="0" xfId="2" applyFont="1"/>
    <xf numFmtId="0" fontId="46" fillId="0" borderId="2" xfId="2" applyFont="1" applyBorder="1" applyAlignment="1">
      <alignment horizontal="center" vertical="center"/>
    </xf>
    <xf numFmtId="0" fontId="56" fillId="0" borderId="121" xfId="2" applyFont="1" applyBorder="1" applyAlignment="1">
      <alignment horizontal="right" wrapText="1"/>
    </xf>
    <xf numFmtId="0" fontId="57" fillId="0" borderId="75" xfId="2" applyFont="1" applyBorder="1"/>
    <xf numFmtId="0" fontId="57" fillId="0" borderId="2" xfId="2" applyFont="1" applyBorder="1"/>
    <xf numFmtId="0" fontId="57" fillId="0" borderId="2" xfId="2" applyFont="1" applyBorder="1" applyAlignment="1">
      <alignment horizontal="right"/>
    </xf>
    <xf numFmtId="0" fontId="57" fillId="0" borderId="78" xfId="2" applyFont="1" applyBorder="1"/>
    <xf numFmtId="1" fontId="56" fillId="0" borderId="77" xfId="2" applyNumberFormat="1" applyFont="1" applyBorder="1" applyAlignment="1">
      <alignment horizontal="right" wrapText="1"/>
    </xf>
    <xf numFmtId="1" fontId="56" fillId="0" borderId="80" xfId="2" applyNumberFormat="1" applyFont="1" applyBorder="1" applyAlignment="1">
      <alignment horizontal="right" wrapText="1"/>
    </xf>
    <xf numFmtId="0" fontId="57" fillId="0" borderId="0" xfId="2" applyFont="1"/>
    <xf numFmtId="0" fontId="57" fillId="0" borderId="99" xfId="2" applyFont="1" applyBorder="1"/>
    <xf numFmtId="0" fontId="43" fillId="0" borderId="86" xfId="2" applyFont="1" applyBorder="1" applyAlignment="1">
      <alignment horizontal="right"/>
    </xf>
    <xf numFmtId="1" fontId="42" fillId="0" borderId="27" xfId="2" applyNumberFormat="1" applyFont="1" applyBorder="1"/>
    <xf numFmtId="1" fontId="42" fillId="0" borderId="32" xfId="2" applyNumberFormat="1" applyFont="1" applyBorder="1"/>
    <xf numFmtId="1" fontId="42" fillId="0" borderId="38" xfId="2" applyNumberFormat="1" applyFont="1" applyBorder="1" applyAlignment="1">
      <alignment horizontal="right"/>
    </xf>
    <xf numFmtId="1" fontId="42" fillId="0" borderId="27" xfId="2" applyNumberFormat="1" applyFont="1" applyBorder="1" applyAlignment="1">
      <alignment horizontal="right"/>
    </xf>
    <xf numFmtId="1" fontId="42" fillId="0" borderId="137" xfId="2" applyNumberFormat="1" applyFont="1" applyBorder="1"/>
    <xf numFmtId="1" fontId="43" fillId="0" borderId="38" xfId="2" applyNumberFormat="1" applyFont="1" applyBorder="1" applyAlignment="1">
      <alignment horizontal="right"/>
    </xf>
    <xf numFmtId="1" fontId="43" fillId="0" borderId="27" xfId="2" applyNumberFormat="1" applyFont="1" applyBorder="1" applyAlignment="1">
      <alignment horizontal="right"/>
    </xf>
    <xf numFmtId="1" fontId="43" fillId="0" borderId="81" xfId="2" applyNumberFormat="1" applyFont="1" applyBorder="1" applyAlignment="1">
      <alignment horizontal="right"/>
    </xf>
    <xf numFmtId="0" fontId="43" fillId="2" borderId="51" xfId="2" applyFont="1" applyFill="1" applyBorder="1" applyAlignment="1"/>
    <xf numFmtId="0" fontId="42" fillId="2" borderId="52" xfId="2" applyFont="1" applyFill="1" applyBorder="1" applyAlignment="1"/>
    <xf numFmtId="0" fontId="42" fillId="0" borderId="53" xfId="2" applyFont="1" applyBorder="1" applyAlignment="1"/>
    <xf numFmtId="0" fontId="43" fillId="0" borderId="36" xfId="2" applyFont="1" applyBorder="1" applyAlignment="1">
      <alignment horizontal="center"/>
    </xf>
    <xf numFmtId="0" fontId="43" fillId="0" borderId="55" xfId="2" applyFont="1" applyBorder="1" applyAlignment="1">
      <alignment horizontal="center"/>
    </xf>
    <xf numFmtId="0" fontId="43" fillId="0" borderId="56" xfId="2" applyFont="1" applyBorder="1" applyAlignment="1">
      <alignment horizontal="center"/>
    </xf>
    <xf numFmtId="0" fontId="42" fillId="0" borderId="57" xfId="2" applyFont="1" applyBorder="1" applyAlignment="1">
      <alignment horizontal="center"/>
    </xf>
    <xf numFmtId="0" fontId="43" fillId="0" borderId="58" xfId="2" applyFont="1" applyBorder="1" applyAlignment="1">
      <alignment horizontal="center"/>
    </xf>
    <xf numFmtId="0" fontId="42" fillId="0" borderId="59" xfId="2" applyFont="1" applyBorder="1" applyAlignment="1"/>
    <xf numFmtId="0" fontId="42" fillId="0" borderId="44" xfId="2" applyFont="1" applyBorder="1" applyAlignment="1"/>
    <xf numFmtId="0" fontId="43" fillId="0" borderId="61" xfId="2" applyFont="1" applyBorder="1" applyAlignment="1">
      <alignment horizontal="center"/>
    </xf>
    <xf numFmtId="0" fontId="43" fillId="0" borderId="62" xfId="2" applyFont="1" applyBorder="1" applyAlignment="1">
      <alignment horizontal="center"/>
    </xf>
    <xf numFmtId="0" fontId="43" fillId="0" borderId="19" xfId="2" applyFont="1" applyBorder="1" applyAlignment="1">
      <alignment horizontal="center"/>
    </xf>
    <xf numFmtId="0" fontId="43" fillId="0" borderId="38" xfId="2" applyFont="1" applyBorder="1" applyAlignment="1">
      <alignment horizontal="center"/>
    </xf>
    <xf numFmtId="0" fontId="42" fillId="0" borderId="54" xfId="2" applyFont="1" applyBorder="1" applyAlignment="1"/>
    <xf numFmtId="0" fontId="43" fillId="0" borderId="40" xfId="2" applyFont="1" applyBorder="1" applyAlignment="1">
      <alignment horizontal="center"/>
    </xf>
    <xf numFmtId="0" fontId="43" fillId="0" borderId="41" xfId="2" applyFont="1" applyBorder="1" applyAlignment="1">
      <alignment horizontal="center"/>
    </xf>
    <xf numFmtId="0" fontId="42" fillId="0" borderId="60" xfId="2" applyFont="1" applyBorder="1" applyAlignment="1">
      <alignment horizontal="center"/>
    </xf>
    <xf numFmtId="0" fontId="42" fillId="0" borderId="32" xfId="2" applyFont="1" applyBorder="1" applyAlignment="1">
      <alignment horizontal="center"/>
    </xf>
    <xf numFmtId="0" fontId="42" fillId="0" borderId="42" xfId="2" applyFont="1" applyBorder="1"/>
    <xf numFmtId="0" fontId="42" fillId="0" borderId="43" xfId="2" applyFont="1" applyBorder="1"/>
    <xf numFmtId="0" fontId="42" fillId="0" borderId="27" xfId="2" applyFont="1" applyBorder="1"/>
    <xf numFmtId="0" fontId="43" fillId="0" borderId="33" xfId="2" applyFont="1" applyBorder="1"/>
    <xf numFmtId="0" fontId="42" fillId="0" borderId="143" xfId="2" applyFont="1" applyBorder="1"/>
    <xf numFmtId="0" fontId="42" fillId="0" borderId="144" xfId="2" applyFont="1" applyBorder="1"/>
    <xf numFmtId="0" fontId="43" fillId="0" borderId="90" xfId="2" applyFont="1" applyBorder="1"/>
    <xf numFmtId="0" fontId="42" fillId="0" borderId="91" xfId="2" applyFont="1" applyBorder="1"/>
    <xf numFmtId="0" fontId="42" fillId="0" borderId="92" xfId="2" applyFont="1" applyBorder="1"/>
    <xf numFmtId="0" fontId="42" fillId="0" borderId="20" xfId="2" applyFont="1" applyBorder="1"/>
    <xf numFmtId="0" fontId="42" fillId="0" borderId="81" xfId="2" applyFont="1" applyBorder="1"/>
    <xf numFmtId="0" fontId="60" fillId="0" borderId="0" xfId="2" applyFont="1" applyAlignment="1">
      <alignment horizontal="justify"/>
    </xf>
    <xf numFmtId="0" fontId="46" fillId="0" borderId="0" xfId="2" applyFont="1" applyAlignment="1">
      <alignment horizontal="left" indent="1"/>
    </xf>
    <xf numFmtId="0" fontId="45" fillId="0" borderId="0" xfId="1" applyFont="1" applyFill="1" applyBorder="1" applyAlignment="1" applyProtection="1">
      <alignment horizontal="justify" wrapText="1"/>
    </xf>
    <xf numFmtId="0" fontId="61" fillId="0" borderId="0" xfId="0" applyFont="1"/>
    <xf numFmtId="0" fontId="62" fillId="0" borderId="0" xfId="1" applyFont="1" applyFill="1" applyBorder="1" applyAlignment="1" applyProtection="1">
      <alignment horizontal="justify" wrapText="1"/>
    </xf>
    <xf numFmtId="0" fontId="62" fillId="0" borderId="0" xfId="1" applyFont="1" applyFill="1" applyBorder="1" applyAlignment="1" applyProtection="1">
      <alignment wrapText="1"/>
    </xf>
    <xf numFmtId="0" fontId="62" fillId="0" borderId="0" xfId="0" applyFont="1" applyFill="1" applyBorder="1" applyAlignment="1">
      <alignment wrapText="1"/>
    </xf>
    <xf numFmtId="0" fontId="62" fillId="0" borderId="0" xfId="0" applyFont="1" applyFill="1" applyBorder="1"/>
    <xf numFmtId="0" fontId="63" fillId="0" borderId="0" xfId="0" applyFont="1"/>
    <xf numFmtId="0" fontId="64" fillId="0" borderId="0" xfId="1" applyFont="1" applyFill="1" applyBorder="1" applyAlignment="1" applyProtection="1">
      <alignment horizontal="justify" wrapText="1"/>
    </xf>
    <xf numFmtId="0" fontId="64" fillId="0" borderId="0" xfId="1" applyFont="1" applyFill="1" applyBorder="1" applyAlignment="1" applyProtection="1">
      <alignment wrapText="1"/>
    </xf>
    <xf numFmtId="0" fontId="64" fillId="0" borderId="0" xfId="0" applyFont="1" applyFill="1" applyBorder="1" applyAlignment="1">
      <alignment wrapText="1"/>
    </xf>
    <xf numFmtId="0" fontId="64" fillId="0" borderId="0" xfId="0" applyFont="1" applyFill="1" applyBorder="1"/>
    <xf numFmtId="17" fontId="43" fillId="0" borderId="2" xfId="0" applyNumberFormat="1" applyFont="1" applyBorder="1" applyAlignment="1">
      <alignment horizontal="right"/>
    </xf>
    <xf numFmtId="1" fontId="42" fillId="0" borderId="2" xfId="0" applyNumberFormat="1" applyFont="1" applyBorder="1" applyAlignment="1">
      <alignment horizontal="right"/>
    </xf>
    <xf numFmtId="1" fontId="43" fillId="0" borderId="4" xfId="0" applyNumberFormat="1" applyFont="1" applyBorder="1" applyAlignment="1">
      <alignment horizontal="right"/>
    </xf>
    <xf numFmtId="17" fontId="43" fillId="0" borderId="2" xfId="0" applyNumberFormat="1" applyFont="1" applyFill="1" applyBorder="1" applyAlignment="1">
      <alignment horizontal="center"/>
    </xf>
    <xf numFmtId="17" fontId="43" fillId="0" borderId="2" xfId="0" applyNumberFormat="1" applyFont="1" applyBorder="1"/>
    <xf numFmtId="0" fontId="42" fillId="0" borderId="2" xfId="0" quotePrefix="1" applyFont="1" applyBorder="1" applyAlignment="1">
      <alignment horizontal="right"/>
    </xf>
    <xf numFmtId="0" fontId="43" fillId="0" borderId="2" xfId="0" applyFont="1" applyFill="1" applyBorder="1" applyAlignment="1">
      <alignment horizontal="center"/>
    </xf>
    <xf numFmtId="0" fontId="42" fillId="0" borderId="22" xfId="0" applyFont="1" applyBorder="1"/>
    <xf numFmtId="0" fontId="43" fillId="0" borderId="22" xfId="0" applyFont="1" applyBorder="1" applyAlignment="1">
      <alignment horizontal="right"/>
    </xf>
    <xf numFmtId="1" fontId="43" fillId="0" borderId="22" xfId="0" applyNumberFormat="1" applyFont="1" applyBorder="1" applyAlignment="1">
      <alignment horizontal="right"/>
    </xf>
    <xf numFmtId="0" fontId="42" fillId="0" borderId="22" xfId="0" quotePrefix="1" applyFont="1" applyBorder="1" applyAlignment="1">
      <alignment horizontal="right"/>
    </xf>
    <xf numFmtId="0" fontId="42" fillId="0" borderId="22" xfId="0" applyFont="1" applyBorder="1" applyAlignment="1">
      <alignment horizontal="right"/>
    </xf>
    <xf numFmtId="1" fontId="42" fillId="0" borderId="22" xfId="0" applyNumberFormat="1" applyFont="1" applyBorder="1" applyAlignment="1">
      <alignment horizontal="right"/>
    </xf>
    <xf numFmtId="1" fontId="43" fillId="0" borderId="105" xfId="0" applyNumberFormat="1" applyFont="1" applyBorder="1" applyAlignment="1">
      <alignment horizontal="right"/>
    </xf>
    <xf numFmtId="17" fontId="43" fillId="0" borderId="2" xfId="0" applyNumberFormat="1" applyFont="1" applyBorder="1" applyAlignment="1">
      <alignment horizontal="center"/>
    </xf>
    <xf numFmtId="17" fontId="43" fillId="0" borderId="22" xfId="0" applyNumberFormat="1" applyFont="1" applyBorder="1" applyAlignment="1">
      <alignment horizontal="center"/>
    </xf>
    <xf numFmtId="1" fontId="42" fillId="0" borderId="2" xfId="0" applyNumberFormat="1" applyFont="1" applyBorder="1"/>
    <xf numFmtId="0" fontId="42" fillId="0" borderId="2" xfId="0" applyFont="1" applyFill="1" applyBorder="1" applyAlignment="1">
      <alignment horizontal="right"/>
    </xf>
    <xf numFmtId="1" fontId="42" fillId="0" borderId="4" xfId="0" applyNumberFormat="1" applyFont="1" applyBorder="1" applyAlignment="1">
      <alignment horizontal="right"/>
    </xf>
    <xf numFmtId="0" fontId="42" fillId="0" borderId="2" xfId="2" applyFont="1" applyBorder="1" applyAlignment="1">
      <alignment horizontal="right" indent="5"/>
    </xf>
    <xf numFmtId="0" fontId="43" fillId="0" borderId="2" xfId="2" applyFont="1" applyBorder="1" applyAlignment="1">
      <alignment horizontal="right" indent="5"/>
    </xf>
    <xf numFmtId="1" fontId="43" fillId="0" borderId="4" xfId="2" applyNumberFormat="1" applyFont="1" applyBorder="1" applyAlignment="1">
      <alignment horizontal="right" indent="5"/>
    </xf>
    <xf numFmtId="0" fontId="42" fillId="0" borderId="75" xfId="2" applyFont="1" applyBorder="1" applyAlignment="1">
      <alignment horizontal="center"/>
    </xf>
    <xf numFmtId="0" fontId="42" fillId="0" borderId="2" xfId="0" applyFont="1" applyBorder="1" applyAlignment="1">
      <alignment horizontal="right" indent="2"/>
    </xf>
    <xf numFmtId="0" fontId="42" fillId="0" borderId="2" xfId="0" applyFont="1" applyFill="1" applyBorder="1" applyAlignment="1">
      <alignment horizontal="right" indent="2"/>
    </xf>
    <xf numFmtId="0" fontId="43" fillId="0" borderId="2" xfId="0" applyFont="1" applyBorder="1" applyAlignment="1">
      <alignment horizontal="right" indent="2"/>
    </xf>
    <xf numFmtId="1" fontId="43" fillId="0" borderId="4" xfId="0" applyNumberFormat="1" applyFont="1" applyBorder="1" applyAlignment="1">
      <alignment horizontal="right" indent="2"/>
    </xf>
    <xf numFmtId="0" fontId="17" fillId="0" borderId="0" xfId="0" applyFont="1" applyFill="1" applyAlignment="1">
      <alignment wrapText="1"/>
    </xf>
    <xf numFmtId="17" fontId="43" fillId="0" borderId="2" xfId="0" quotePrefix="1" applyNumberFormat="1" applyFont="1" applyBorder="1" applyAlignment="1">
      <alignment horizontal="center"/>
    </xf>
    <xf numFmtId="0" fontId="43" fillId="0" borderId="2" xfId="0" applyFont="1" applyFill="1" applyBorder="1" applyAlignment="1">
      <alignment horizontal="right" indent="2"/>
    </xf>
    <xf numFmtId="0" fontId="42" fillId="0" borderId="2" xfId="2" applyFont="1" applyBorder="1" applyAlignment="1">
      <alignment horizontal="right" indent="4"/>
    </xf>
    <xf numFmtId="0" fontId="43" fillId="0" borderId="2" xfId="2" applyFont="1" applyBorder="1" applyAlignment="1">
      <alignment horizontal="right" indent="4"/>
    </xf>
    <xf numFmtId="1" fontId="43" fillId="0" borderId="105" xfId="2" applyNumberFormat="1" applyFont="1" applyBorder="1" applyAlignment="1">
      <alignment horizontal="right" indent="4"/>
    </xf>
    <xf numFmtId="1" fontId="43" fillId="0" borderId="4" xfId="2" applyNumberFormat="1" applyFont="1" applyBorder="1" applyAlignment="1">
      <alignment horizontal="right" indent="3"/>
    </xf>
    <xf numFmtId="0" fontId="65" fillId="0" borderId="30" xfId="2" applyFont="1" applyBorder="1" applyAlignment="1">
      <alignment horizontal="center" vertical="center"/>
    </xf>
    <xf numFmtId="0" fontId="17" fillId="0" borderId="0" xfId="2" applyFont="1"/>
    <xf numFmtId="0" fontId="66" fillId="0" borderId="48" xfId="2" applyFont="1" applyBorder="1" applyAlignment="1">
      <alignment horizontal="justify" vertical="center"/>
    </xf>
    <xf numFmtId="0" fontId="17" fillId="0" borderId="49" xfId="2" applyFont="1" applyBorder="1" applyAlignment="1"/>
    <xf numFmtId="0" fontId="17" fillId="0" borderId="50" xfId="2" applyFont="1" applyBorder="1" applyAlignment="1"/>
    <xf numFmtId="0" fontId="66" fillId="0" borderId="47" xfId="2" applyFont="1" applyBorder="1" applyAlignment="1">
      <alignment horizontal="justify" vertical="center"/>
    </xf>
    <xf numFmtId="0" fontId="17" fillId="0" borderId="0" xfId="2" applyFont="1" applyBorder="1" applyAlignment="1"/>
    <xf numFmtId="0" fontId="17" fillId="0" borderId="35" xfId="2" applyFont="1" applyBorder="1" applyAlignment="1"/>
    <xf numFmtId="0" fontId="17" fillId="0" borderId="35" xfId="2" applyFont="1" applyBorder="1"/>
    <xf numFmtId="0" fontId="67" fillId="0" borderId="47" xfId="2" applyFont="1" applyBorder="1" applyAlignment="1">
      <alignment horizontal="justify" vertical="center" wrapText="1"/>
    </xf>
    <xf numFmtId="0" fontId="17" fillId="0" borderId="0" xfId="0" applyFont="1" applyAlignment="1">
      <alignment wrapText="1"/>
    </xf>
    <xf numFmtId="0" fontId="17" fillId="0" borderId="0" xfId="2" applyFont="1" applyBorder="1"/>
    <xf numFmtId="0" fontId="67" fillId="0" borderId="47" xfId="2" applyFont="1" applyBorder="1" applyAlignment="1">
      <alignment vertical="center"/>
    </xf>
    <xf numFmtId="0" fontId="17" fillId="0" borderId="0" xfId="2" applyFont="1" applyBorder="1" applyAlignment="1"/>
    <xf numFmtId="0" fontId="66" fillId="0" borderId="47" xfId="2" applyFont="1" applyFill="1" applyBorder="1" applyAlignment="1">
      <alignment horizontal="justify" vertical="center"/>
    </xf>
    <xf numFmtId="0" fontId="67" fillId="0" borderId="13" xfId="2" applyFont="1" applyBorder="1" applyAlignment="1">
      <alignment horizontal="justify" vertical="center" wrapText="1"/>
    </xf>
    <xf numFmtId="0" fontId="67" fillId="0" borderId="24" xfId="2" applyFont="1" applyBorder="1" applyAlignment="1">
      <alignment horizontal="justify" vertical="center" wrapText="1"/>
    </xf>
    <xf numFmtId="0" fontId="66" fillId="0" borderId="29" xfId="2" applyFont="1" applyBorder="1" applyAlignment="1">
      <alignment horizontal="justify" vertical="center" wrapText="1"/>
    </xf>
    <xf numFmtId="0" fontId="66" fillId="0" borderId="31" xfId="2" applyFont="1" applyBorder="1" applyAlignment="1">
      <alignment horizontal="justify" vertical="center" wrapText="1"/>
    </xf>
    <xf numFmtId="14" fontId="66" fillId="0" borderId="31" xfId="2" applyNumberFormat="1" applyFont="1" applyBorder="1" applyAlignment="1">
      <alignment horizontal="justify" vertical="center" wrapText="1"/>
    </xf>
    <xf numFmtId="0" fontId="66" fillId="0" borderId="31" xfId="2" applyFont="1" applyBorder="1" applyAlignment="1">
      <alignment vertical="center" wrapText="1"/>
    </xf>
    <xf numFmtId="0" fontId="66" fillId="0" borderId="47" xfId="2" applyFont="1" applyBorder="1" applyAlignment="1">
      <alignment horizontal="left" vertical="center"/>
    </xf>
    <xf numFmtId="0" fontId="66" fillId="0" borderId="0" xfId="2" applyFont="1" applyBorder="1" applyAlignment="1">
      <alignment horizontal="justify" vertical="center"/>
    </xf>
    <xf numFmtId="0" fontId="66" fillId="0" borderId="0" xfId="2" applyFont="1" applyBorder="1" applyAlignment="1">
      <alignment horizontal="left" vertical="center"/>
    </xf>
    <xf numFmtId="0" fontId="66" fillId="0" borderId="46" xfId="2" applyFont="1" applyBorder="1" applyAlignment="1">
      <alignment horizontal="left"/>
    </xf>
    <xf numFmtId="0" fontId="66" fillId="0" borderId="30" xfId="2" applyFont="1" applyBorder="1" applyAlignment="1">
      <alignment horizontal="left" vertical="center"/>
    </xf>
    <xf numFmtId="0" fontId="17" fillId="0" borderId="30" xfId="2" applyFont="1" applyBorder="1"/>
    <xf numFmtId="0" fontId="17" fillId="0" borderId="31" xfId="2" applyFont="1" applyBorder="1"/>
  </cellXfs>
  <cellStyles count="4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Hyperlink 2" xfId="3"/>
    <cellStyle name="Input" xfId="14" builtinId="20" customBuiltin="1"/>
    <cellStyle name="Linked Cell" xfId="17" builtinId="24" customBuiltin="1"/>
    <cellStyle name="Neutral" xfId="13" builtinId="28" customBuiltin="1"/>
    <cellStyle name="Normal" xfId="0" builtinId="0"/>
    <cellStyle name="Normal 2" xfId="2"/>
    <cellStyle name="Normal 2 2" xfId="46"/>
    <cellStyle name="Normal 3" xfId="4"/>
    <cellStyle name="Normal 4" xfId="48"/>
    <cellStyle name="Normal 8" xfId="5"/>
    <cellStyle name="Note 2" xfId="47"/>
    <cellStyle name="Output" xfId="15" builtinId="21" customBuiltin="1"/>
    <cellStyle name="Title" xfId="6" builtinId="15" customBuiltin="1"/>
    <cellStyle name="Total" xfId="21" builtinId="25" customBuiltin="1"/>
    <cellStyle name="Warning Text" xfId="1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5.2 Indices of Peak Trends in Manchester Bound Boarders 1991 - 2017</a:t>
            </a:r>
          </a:p>
        </c:rich>
      </c:tx>
      <c:layout>
        <c:manualLayout>
          <c:xMode val="edge"/>
          <c:yMode val="edge"/>
          <c:x val="0.23686077701825731"/>
          <c:y val="2.5445280014155535E-2"/>
        </c:manualLayout>
      </c:layout>
      <c:overlay val="0"/>
      <c:spPr>
        <a:noFill/>
        <a:ln w="25400">
          <a:noFill/>
        </a:ln>
      </c:spPr>
    </c:title>
    <c:autoTitleDeleted val="0"/>
    <c:plotArea>
      <c:layout>
        <c:manualLayout>
          <c:layoutTarget val="inner"/>
          <c:xMode val="edge"/>
          <c:yMode val="edge"/>
          <c:x val="8.0070721286625499E-2"/>
          <c:y val="9.4474317754146039E-2"/>
          <c:w val="0.91100133551686879"/>
          <c:h val="0.69635681445859532"/>
        </c:manualLayout>
      </c:layout>
      <c:lineChart>
        <c:grouping val="standard"/>
        <c:varyColors val="0"/>
        <c:ser>
          <c:idx val="0"/>
          <c:order val="0"/>
          <c:tx>
            <c:v>North Peak</c:v>
          </c:tx>
          <c:spPr>
            <a:ln w="25400">
              <a:solidFill>
                <a:srgbClr val="FFC000"/>
              </a:solidFill>
              <a:prstDash val="solid"/>
            </a:ln>
          </c:spPr>
          <c:marker>
            <c:symbol val="none"/>
          </c:marker>
          <c:dPt>
            <c:idx val="1"/>
            <c:bubble3D val="0"/>
            <c:spPr>
              <a:ln w="25400">
                <a:solidFill>
                  <a:srgbClr val="FFC000"/>
                </a:solidFill>
                <a:prstDash val="dash"/>
              </a:ln>
            </c:spPr>
          </c:dPt>
          <c:cat>
            <c:numRef>
              <c:f>'Table 5.2'!$B$2:$U$2</c:f>
              <c:numCache>
                <c:formatCode>General</c:formatCode>
                <c:ptCount val="20"/>
                <c:pt idx="0">
                  <c:v>1991</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5.2'!$B$7:$U$7</c:f>
              <c:numCache>
                <c:formatCode>0</c:formatCode>
                <c:ptCount val="20"/>
                <c:pt idx="0" formatCode="General">
                  <c:v>100</c:v>
                </c:pt>
                <c:pt idx="1">
                  <c:v>132.71456123432978</c:v>
                </c:pt>
                <c:pt idx="2">
                  <c:v>135.10125361620058</c:v>
                </c:pt>
                <c:pt idx="3">
                  <c:v>143.12921890067503</c:v>
                </c:pt>
                <c:pt idx="4">
                  <c:v>124.1321118611379</c:v>
                </c:pt>
                <c:pt idx="5">
                  <c:v>137.92189006750243</c:v>
                </c:pt>
                <c:pt idx="6">
                  <c:v>153.71263259402122</c:v>
                </c:pt>
                <c:pt idx="7">
                  <c:v>163.69334619093539</c:v>
                </c:pt>
                <c:pt idx="8">
                  <c:v>160.12536162005787</c:v>
                </c:pt>
                <c:pt idx="9">
                  <c:v>174.1321118611379</c:v>
                </c:pt>
                <c:pt idx="10">
                  <c:v>175</c:v>
                </c:pt>
                <c:pt idx="11">
                  <c:v>166.68843692469525</c:v>
                </c:pt>
                <c:pt idx="12">
                  <c:v>140.8405046686764</c:v>
                </c:pt>
                <c:pt idx="13">
                  <c:v>166.9892392726226</c:v>
                </c:pt>
                <c:pt idx="14">
                  <c:v>177.12150433944069</c:v>
                </c:pt>
                <c:pt idx="15">
                  <c:v>164.56123432979751</c:v>
                </c:pt>
                <c:pt idx="16">
                  <c:v>171.97773580621782</c:v>
                </c:pt>
                <c:pt idx="17">
                  <c:v>173.86692381870782</c:v>
                </c:pt>
                <c:pt idx="18">
                  <c:v>180.35688894289314</c:v>
                </c:pt>
                <c:pt idx="19">
                  <c:v>176.69980817009264</c:v>
                </c:pt>
              </c:numCache>
            </c:numRef>
          </c:val>
          <c:smooth val="0"/>
        </c:ser>
        <c:ser>
          <c:idx val="1"/>
          <c:order val="1"/>
          <c:tx>
            <c:v>South Peak</c:v>
          </c:tx>
          <c:spPr>
            <a:ln w="25400">
              <a:solidFill>
                <a:srgbClr val="00B0F0"/>
              </a:solidFill>
              <a:prstDash val="solid"/>
            </a:ln>
          </c:spPr>
          <c:marker>
            <c:symbol val="none"/>
          </c:marker>
          <c:dPt>
            <c:idx val="1"/>
            <c:bubble3D val="0"/>
            <c:spPr>
              <a:ln w="25400">
                <a:solidFill>
                  <a:srgbClr val="00B0F0"/>
                </a:solidFill>
                <a:prstDash val="dash"/>
              </a:ln>
            </c:spPr>
          </c:dPt>
          <c:cat>
            <c:numRef>
              <c:f>'Table 5.2'!$B$2:$U$2</c:f>
              <c:numCache>
                <c:formatCode>General</c:formatCode>
                <c:ptCount val="20"/>
                <c:pt idx="0">
                  <c:v>1991</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5.2'!$B$15:$U$15</c:f>
              <c:numCache>
                <c:formatCode>0</c:formatCode>
                <c:ptCount val="20"/>
                <c:pt idx="0" formatCode="General">
                  <c:v>100</c:v>
                </c:pt>
                <c:pt idx="1">
                  <c:v>100.21201413427563</c:v>
                </c:pt>
                <c:pt idx="2">
                  <c:v>98.356890459363953</c:v>
                </c:pt>
                <c:pt idx="3">
                  <c:v>94.57597173144876</c:v>
                </c:pt>
                <c:pt idx="4">
                  <c:v>89.628975265017658</c:v>
                </c:pt>
                <c:pt idx="5">
                  <c:v>101.28975265017668</c:v>
                </c:pt>
                <c:pt idx="6">
                  <c:v>106.41342756183745</c:v>
                </c:pt>
                <c:pt idx="7">
                  <c:v>114.7703180212014</c:v>
                </c:pt>
                <c:pt idx="8">
                  <c:v>119.78798586572439</c:v>
                </c:pt>
                <c:pt idx="9">
                  <c:v>126.80212014134275</c:v>
                </c:pt>
                <c:pt idx="10">
                  <c:v>130.30035335689044</c:v>
                </c:pt>
                <c:pt idx="11">
                  <c:v>127.78820757950933</c:v>
                </c:pt>
                <c:pt idx="12">
                  <c:v>133.64135075022193</c:v>
                </c:pt>
                <c:pt idx="13">
                  <c:v>137.82193838406761</c:v>
                </c:pt>
                <c:pt idx="14">
                  <c:v>143.9470399609373</c:v>
                </c:pt>
                <c:pt idx="15">
                  <c:v>141.90812720848055</c:v>
                </c:pt>
                <c:pt idx="16">
                  <c:v>147.72598690328203</c:v>
                </c:pt>
                <c:pt idx="17">
                  <c:v>159.55023062927103</c:v>
                </c:pt>
                <c:pt idx="18">
                  <c:v>172.91519434628975</c:v>
                </c:pt>
                <c:pt idx="19">
                  <c:v>173.37455830388691</c:v>
                </c:pt>
              </c:numCache>
            </c:numRef>
          </c:val>
          <c:smooth val="0"/>
        </c:ser>
        <c:ser>
          <c:idx val="2"/>
          <c:order val="2"/>
          <c:tx>
            <c:v>All Peak</c:v>
          </c:tx>
          <c:spPr>
            <a:ln w="25400">
              <a:solidFill>
                <a:schemeClr val="tx1"/>
              </a:solidFill>
              <a:prstDash val="solid"/>
            </a:ln>
          </c:spPr>
          <c:marker>
            <c:symbol val="none"/>
          </c:marker>
          <c:dPt>
            <c:idx val="1"/>
            <c:bubble3D val="0"/>
            <c:spPr>
              <a:ln w="25400">
                <a:solidFill>
                  <a:schemeClr val="tx1"/>
                </a:solidFill>
                <a:prstDash val="dash"/>
              </a:ln>
            </c:spPr>
          </c:dPt>
          <c:cat>
            <c:numRef>
              <c:f>'Table 5.2'!$B$2:$U$2</c:f>
              <c:numCache>
                <c:formatCode>General</c:formatCode>
                <c:ptCount val="20"/>
                <c:pt idx="0">
                  <c:v>1991</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5.2'!$B$18:$U$18</c:f>
              <c:numCache>
                <c:formatCode>0</c:formatCode>
                <c:ptCount val="20"/>
                <c:pt idx="0" formatCode="General">
                  <c:v>100</c:v>
                </c:pt>
                <c:pt idx="1">
                  <c:v>113.95799347471451</c:v>
                </c:pt>
                <c:pt idx="2">
                  <c:v>113.8968189233279</c:v>
                </c:pt>
                <c:pt idx="3">
                  <c:v>115.11011419249593</c:v>
                </c:pt>
                <c:pt idx="4">
                  <c:v>104.221044045677</c:v>
                </c:pt>
                <c:pt idx="5">
                  <c:v>116.78221859706362</c:v>
                </c:pt>
                <c:pt idx="6">
                  <c:v>126.41721044045677</c:v>
                </c:pt>
                <c:pt idx="7">
                  <c:v>135.46084828711255</c:v>
                </c:pt>
                <c:pt idx="8">
                  <c:v>136.847471451876</c:v>
                </c:pt>
                <c:pt idx="9">
                  <c:v>146.81892332789559</c:v>
                </c:pt>
                <c:pt idx="10">
                  <c:v>149.2047308319739</c:v>
                </c:pt>
                <c:pt idx="11">
                  <c:v>144.2398951125264</c:v>
                </c:pt>
                <c:pt idx="12">
                  <c:v>136.68601739518002</c:v>
                </c:pt>
                <c:pt idx="13">
                  <c:v>150.15737517910492</c:v>
                </c:pt>
                <c:pt idx="14">
                  <c:v>157.97718660062245</c:v>
                </c:pt>
                <c:pt idx="15">
                  <c:v>151.48858075040783</c:v>
                </c:pt>
                <c:pt idx="16">
                  <c:v>157.9825381318075</c:v>
                </c:pt>
                <c:pt idx="17">
                  <c:v>165.60504744715274</c:v>
                </c:pt>
                <c:pt idx="18">
                  <c:v>176.06243631067704</c:v>
                </c:pt>
                <c:pt idx="19">
                  <c:v>174.78087319428468</c:v>
                </c:pt>
              </c:numCache>
            </c:numRef>
          </c:val>
          <c:smooth val="0"/>
        </c:ser>
        <c:dLbls>
          <c:showLegendKey val="0"/>
          <c:showVal val="0"/>
          <c:showCatName val="0"/>
          <c:showSerName val="0"/>
          <c:showPercent val="0"/>
          <c:showBubbleSize val="0"/>
        </c:dLbls>
        <c:smooth val="0"/>
        <c:axId val="484203720"/>
        <c:axId val="484204896"/>
      </c:lineChart>
      <c:catAx>
        <c:axId val="484203720"/>
        <c:scaling>
          <c:orientation val="minMax"/>
        </c:scaling>
        <c:delete val="0"/>
        <c:axPos val="b"/>
        <c:title>
          <c:tx>
            <c:rich>
              <a:bodyPr/>
              <a:lstStyle/>
              <a:p>
                <a:pPr>
                  <a:defRPr sz="925" b="1" i="0" u="none" strike="noStrike" baseline="0">
                    <a:solidFill>
                      <a:srgbClr val="000000"/>
                    </a:solidFill>
                    <a:latin typeface="Calibri"/>
                    <a:ea typeface="Calibri"/>
                    <a:cs typeface="Calibri"/>
                  </a:defRPr>
                </a:pPr>
                <a:r>
                  <a:rPr lang="en-GB"/>
                  <a:t>Year</a:t>
                </a:r>
              </a:p>
            </c:rich>
          </c:tx>
          <c:layout>
            <c:manualLayout>
              <c:xMode val="edge"/>
              <c:yMode val="edge"/>
              <c:x val="0.50781690750194686"/>
              <c:y val="0.863358282461883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0" b="0" i="0" u="none" strike="noStrike" baseline="0">
                <a:solidFill>
                  <a:srgbClr val="000000"/>
                </a:solidFill>
                <a:latin typeface="Calibri"/>
                <a:ea typeface="Calibri"/>
                <a:cs typeface="Calibri"/>
              </a:defRPr>
            </a:pPr>
            <a:endParaRPr lang="en-US"/>
          </a:p>
        </c:txPr>
        <c:crossAx val="484204896"/>
        <c:crosses val="autoZero"/>
        <c:auto val="1"/>
        <c:lblAlgn val="ctr"/>
        <c:lblOffset val="100"/>
        <c:tickLblSkip val="1"/>
        <c:tickMarkSkip val="1"/>
        <c:noMultiLvlLbl val="0"/>
      </c:catAx>
      <c:valAx>
        <c:axId val="484204896"/>
        <c:scaling>
          <c:orientation val="minMax"/>
        </c:scaling>
        <c:delete val="0"/>
        <c:axPos val="l"/>
        <c:majorGridlines>
          <c:spPr>
            <a:ln w="3175">
              <a:solidFill>
                <a:srgbClr val="000000"/>
              </a:solidFill>
              <a:prstDash val="solid"/>
            </a:ln>
          </c:spPr>
        </c:majorGridlines>
        <c:title>
          <c:tx>
            <c:rich>
              <a:bodyPr/>
              <a:lstStyle/>
              <a:p>
                <a:pPr>
                  <a:defRPr sz="930" b="1" i="0" u="none" strike="noStrike" baseline="0">
                    <a:solidFill>
                      <a:srgbClr val="000000"/>
                    </a:solidFill>
                    <a:latin typeface="Calibri"/>
                    <a:ea typeface="Calibri"/>
                    <a:cs typeface="Calibri"/>
                  </a:defRPr>
                </a:pPr>
                <a:r>
                  <a:rPr lang="en-GB"/>
                  <a:t>Index (1991 = 100)</a:t>
                </a:r>
              </a:p>
            </c:rich>
          </c:tx>
          <c:layout>
            <c:manualLayout>
              <c:xMode val="edge"/>
              <c:yMode val="edge"/>
              <c:x val="6.3775201176775979E-3"/>
              <c:y val="0.37254958860479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84203720"/>
        <c:crosses val="autoZero"/>
        <c:crossBetween val="between"/>
      </c:valAx>
      <c:spPr>
        <a:noFill/>
        <a:ln w="12700">
          <a:solidFill>
            <a:srgbClr val="808080"/>
          </a:solidFill>
          <a:prstDash val="solid"/>
        </a:ln>
      </c:spPr>
    </c:plotArea>
    <c:legend>
      <c:legendPos val="b"/>
      <c:layout>
        <c:manualLayout>
          <c:xMode val="edge"/>
          <c:yMode val="edge"/>
          <c:x val="0.32943656081451356"/>
          <c:y val="0.92711032469255961"/>
          <c:w val="0.40610337169392285"/>
          <c:h val="4.2780854640360966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5.7a Manchester</a:t>
            </a:r>
            <a:r>
              <a:rPr lang="en-GB" baseline="0"/>
              <a:t> </a:t>
            </a:r>
            <a:r>
              <a:rPr lang="en-GB"/>
              <a:t>Bound Boarders on the Bury Line Pre 07:30  (Sep 2013 - Feb 2018)</a:t>
            </a:r>
          </a:p>
        </c:rich>
      </c:tx>
      <c:layout>
        <c:manualLayout>
          <c:xMode val="edge"/>
          <c:yMode val="edge"/>
          <c:x val="0.21447384650689155"/>
          <c:y val="2.8260875893285981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5.20a Bur trend Pre 0730'!$C$3:$G$3</c:f>
              <c:numCache>
                <c:formatCode>mmm\-yy</c:formatCode>
                <c:ptCount val="5"/>
                <c:pt idx="0">
                  <c:v>41518</c:v>
                </c:pt>
                <c:pt idx="1">
                  <c:v>41944</c:v>
                </c:pt>
                <c:pt idx="2">
                  <c:v>42339</c:v>
                </c:pt>
                <c:pt idx="3">
                  <c:v>42767</c:v>
                </c:pt>
                <c:pt idx="4">
                  <c:v>43132</c:v>
                </c:pt>
              </c:numCache>
            </c:numRef>
          </c:cat>
          <c:val>
            <c:numRef>
              <c:f>'Table 5.20a Bur trend Pre 0730'!$C$10:$G$10</c:f>
              <c:numCache>
                <c:formatCode>General</c:formatCode>
                <c:ptCount val="5"/>
                <c:pt idx="0">
                  <c:v>726</c:v>
                </c:pt>
                <c:pt idx="1">
                  <c:v>765</c:v>
                </c:pt>
                <c:pt idx="2">
                  <c:v>1082</c:v>
                </c:pt>
                <c:pt idx="3">
                  <c:v>1108</c:v>
                </c:pt>
                <c:pt idx="4">
                  <c:v>1264</c:v>
                </c:pt>
              </c:numCache>
            </c:numRef>
          </c:val>
          <c:smooth val="0"/>
        </c:ser>
        <c:ser>
          <c:idx val="1"/>
          <c:order val="1"/>
          <c:tx>
            <c:v>Inner Stops</c:v>
          </c:tx>
          <c:spPr>
            <a:ln w="25400">
              <a:solidFill>
                <a:srgbClr val="00B0F0"/>
              </a:solidFill>
              <a:prstDash val="solid"/>
            </a:ln>
          </c:spPr>
          <c:marker>
            <c:symbol val="none"/>
          </c:marker>
          <c:cat>
            <c:numRef>
              <c:f>'Table 5.20a Bur trend Pre 0730'!$C$3:$G$3</c:f>
              <c:numCache>
                <c:formatCode>mmm\-yy</c:formatCode>
                <c:ptCount val="5"/>
                <c:pt idx="0">
                  <c:v>41518</c:v>
                </c:pt>
                <c:pt idx="1">
                  <c:v>41944</c:v>
                </c:pt>
                <c:pt idx="2">
                  <c:v>42339</c:v>
                </c:pt>
                <c:pt idx="3">
                  <c:v>42767</c:v>
                </c:pt>
                <c:pt idx="4">
                  <c:v>43132</c:v>
                </c:pt>
              </c:numCache>
            </c:numRef>
          </c:cat>
          <c:val>
            <c:numRef>
              <c:f>'Table 5.20a Bur trend Pre 0730'!$C$17:$G$17</c:f>
              <c:numCache>
                <c:formatCode>General</c:formatCode>
                <c:ptCount val="5"/>
                <c:pt idx="0">
                  <c:v>170</c:v>
                </c:pt>
                <c:pt idx="1">
                  <c:v>181</c:v>
                </c:pt>
                <c:pt idx="2">
                  <c:v>225</c:v>
                </c:pt>
                <c:pt idx="3">
                  <c:v>216</c:v>
                </c:pt>
                <c:pt idx="4">
                  <c:v>253</c:v>
                </c:pt>
              </c:numCache>
            </c:numRef>
          </c:val>
          <c:smooth val="0"/>
        </c:ser>
        <c:ser>
          <c:idx val="2"/>
          <c:order val="2"/>
          <c:tx>
            <c:v>All Stops</c:v>
          </c:tx>
          <c:spPr>
            <a:ln w="25400">
              <a:solidFill>
                <a:srgbClr val="000000"/>
              </a:solidFill>
              <a:prstDash val="solid"/>
            </a:ln>
          </c:spPr>
          <c:marker>
            <c:symbol val="none"/>
          </c:marker>
          <c:cat>
            <c:numRef>
              <c:f>'Table 5.20a Bur trend Pre 0730'!$C$3:$G$3</c:f>
              <c:numCache>
                <c:formatCode>mmm\-yy</c:formatCode>
                <c:ptCount val="5"/>
                <c:pt idx="0">
                  <c:v>41518</c:v>
                </c:pt>
                <c:pt idx="1">
                  <c:v>41944</c:v>
                </c:pt>
                <c:pt idx="2">
                  <c:v>42339</c:v>
                </c:pt>
                <c:pt idx="3">
                  <c:v>42767</c:v>
                </c:pt>
                <c:pt idx="4">
                  <c:v>43132</c:v>
                </c:pt>
              </c:numCache>
            </c:numRef>
          </c:cat>
          <c:val>
            <c:numRef>
              <c:f>'Table 5.20a Bur trend Pre 0730'!$C$19:$G$19</c:f>
              <c:numCache>
                <c:formatCode>General</c:formatCode>
                <c:ptCount val="5"/>
                <c:pt idx="0">
                  <c:v>896</c:v>
                </c:pt>
                <c:pt idx="1">
                  <c:v>946</c:v>
                </c:pt>
                <c:pt idx="2">
                  <c:v>1307</c:v>
                </c:pt>
                <c:pt idx="3">
                  <c:v>1324</c:v>
                </c:pt>
                <c:pt idx="4">
                  <c:v>1517</c:v>
                </c:pt>
              </c:numCache>
            </c:numRef>
          </c:val>
          <c:smooth val="0"/>
        </c:ser>
        <c:dLbls>
          <c:showLegendKey val="0"/>
          <c:showVal val="0"/>
          <c:showCatName val="0"/>
          <c:showSerName val="0"/>
          <c:showPercent val="0"/>
          <c:showBubbleSize val="0"/>
        </c:dLbls>
        <c:smooth val="0"/>
        <c:axId val="483811032"/>
        <c:axId val="483811424"/>
      </c:lineChart>
      <c:catAx>
        <c:axId val="483811032"/>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483811424"/>
        <c:crosses val="autoZero"/>
        <c:auto val="0"/>
        <c:lblAlgn val="ctr"/>
        <c:lblOffset val="100"/>
        <c:tickLblSkip val="1"/>
        <c:tickMarkSkip val="1"/>
        <c:noMultiLvlLbl val="0"/>
      </c:catAx>
      <c:valAx>
        <c:axId val="483811424"/>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a:t>
                </a:r>
              </a:p>
            </c:rich>
          </c:tx>
          <c:layout>
            <c:manualLayout>
              <c:xMode val="edge"/>
              <c:yMode val="edge"/>
              <c:x val="1.6157241708422813E-2"/>
              <c:y val="0.33311080380226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483811032"/>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5.7b Manchester</a:t>
            </a:r>
            <a:r>
              <a:rPr lang="en-GB" baseline="0"/>
              <a:t> </a:t>
            </a:r>
            <a:r>
              <a:rPr lang="en-GB"/>
              <a:t>Bound Boarders on the Bury Line in the AM Peak Period (1999-2018)</a:t>
            </a:r>
          </a:p>
        </c:rich>
      </c:tx>
      <c:layout>
        <c:manualLayout>
          <c:xMode val="edge"/>
          <c:yMode val="edge"/>
          <c:x val="0.29386173420970296"/>
          <c:y val="2.5797586052402406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5.20b Bur trend AM Peak'!$D$3:$V$3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42339</c:v>
                </c:pt>
                <c:pt idx="17" formatCode="mmm\-yy">
                  <c:v>42767</c:v>
                </c:pt>
                <c:pt idx="18" formatCode="mmm\-yy">
                  <c:v>43132</c:v>
                </c:pt>
              </c:numCache>
            </c:numRef>
          </c:cat>
          <c:val>
            <c:numRef>
              <c:f>'Table 5.20b Bur trend AM Peak'!$D$10:$V$10</c:f>
              <c:numCache>
                <c:formatCode>General</c:formatCode>
                <c:ptCount val="19"/>
                <c:pt idx="0">
                  <c:v>2771</c:v>
                </c:pt>
                <c:pt idx="1">
                  <c:v>2786</c:v>
                </c:pt>
                <c:pt idx="2">
                  <c:v>2396</c:v>
                </c:pt>
                <c:pt idx="3">
                  <c:v>2411</c:v>
                </c:pt>
                <c:pt idx="4">
                  <c:v>2504</c:v>
                </c:pt>
                <c:pt idx="5">
                  <c:v>2675</c:v>
                </c:pt>
                <c:pt idx="6">
                  <c:v>2326</c:v>
                </c:pt>
                <c:pt idx="7">
                  <c:v>2400</c:v>
                </c:pt>
                <c:pt idx="8">
                  <c:v>2076</c:v>
                </c:pt>
                <c:pt idx="9">
                  <c:v>2512</c:v>
                </c:pt>
                <c:pt idx="10">
                  <c:v>2104</c:v>
                </c:pt>
                <c:pt idx="11">
                  <c:v>2627</c:v>
                </c:pt>
                <c:pt idx="12">
                  <c:v>2905</c:v>
                </c:pt>
                <c:pt idx="13">
                  <c:v>2982</c:v>
                </c:pt>
                <c:pt idx="14">
                  <c:v>3060</c:v>
                </c:pt>
                <c:pt idx="15">
                  <c:v>2738</c:v>
                </c:pt>
                <c:pt idx="16">
                  <c:v>3171</c:v>
                </c:pt>
                <c:pt idx="17">
                  <c:v>3316</c:v>
                </c:pt>
                <c:pt idx="18">
                  <c:v>3777</c:v>
                </c:pt>
              </c:numCache>
            </c:numRef>
          </c:val>
          <c:smooth val="0"/>
        </c:ser>
        <c:ser>
          <c:idx val="1"/>
          <c:order val="1"/>
          <c:tx>
            <c:v>Inner Stops</c:v>
          </c:tx>
          <c:spPr>
            <a:ln w="25400">
              <a:solidFill>
                <a:srgbClr val="00B0F0"/>
              </a:solidFill>
              <a:prstDash val="solid"/>
            </a:ln>
          </c:spPr>
          <c:marker>
            <c:symbol val="none"/>
          </c:marker>
          <c:cat>
            <c:numRef>
              <c:f>'Table 5.20b Bur trend AM Peak'!$D$3:$V$3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42339</c:v>
                </c:pt>
                <c:pt idx="17" formatCode="mmm\-yy">
                  <c:v>42767</c:v>
                </c:pt>
                <c:pt idx="18" formatCode="mmm\-yy">
                  <c:v>43132</c:v>
                </c:pt>
              </c:numCache>
            </c:numRef>
          </c:cat>
          <c:val>
            <c:numRef>
              <c:f>'Table 5.20b Bur trend AM Peak'!$D$17:$V$17</c:f>
              <c:numCache>
                <c:formatCode>General</c:formatCode>
                <c:ptCount val="19"/>
                <c:pt idx="0">
                  <c:v>817</c:v>
                </c:pt>
                <c:pt idx="1">
                  <c:v>680</c:v>
                </c:pt>
                <c:pt idx="2">
                  <c:v>652</c:v>
                </c:pt>
                <c:pt idx="3">
                  <c:v>574</c:v>
                </c:pt>
                <c:pt idx="4">
                  <c:v>534</c:v>
                </c:pt>
                <c:pt idx="5">
                  <c:v>595</c:v>
                </c:pt>
                <c:pt idx="6">
                  <c:v>572</c:v>
                </c:pt>
                <c:pt idx="7">
                  <c:v>619</c:v>
                </c:pt>
                <c:pt idx="8">
                  <c:v>588</c:v>
                </c:pt>
                <c:pt idx="9">
                  <c:v>776</c:v>
                </c:pt>
                <c:pt idx="10">
                  <c:v>367</c:v>
                </c:pt>
                <c:pt idx="11">
                  <c:v>663</c:v>
                </c:pt>
                <c:pt idx="12">
                  <c:v>659</c:v>
                </c:pt>
                <c:pt idx="13">
                  <c:v>783</c:v>
                </c:pt>
                <c:pt idx="14">
                  <c:v>772</c:v>
                </c:pt>
                <c:pt idx="15">
                  <c:v>672</c:v>
                </c:pt>
                <c:pt idx="16">
                  <c:v>822</c:v>
                </c:pt>
                <c:pt idx="17">
                  <c:v>843</c:v>
                </c:pt>
                <c:pt idx="18">
                  <c:v>740</c:v>
                </c:pt>
              </c:numCache>
            </c:numRef>
          </c:val>
          <c:smooth val="0"/>
        </c:ser>
        <c:ser>
          <c:idx val="2"/>
          <c:order val="2"/>
          <c:tx>
            <c:v>All Stops</c:v>
          </c:tx>
          <c:spPr>
            <a:ln w="25400">
              <a:solidFill>
                <a:srgbClr val="000000"/>
              </a:solidFill>
              <a:prstDash val="solid"/>
            </a:ln>
          </c:spPr>
          <c:marker>
            <c:symbol val="none"/>
          </c:marker>
          <c:cat>
            <c:numRef>
              <c:f>'Table 5.20b Bur trend AM Peak'!$D$3:$V$3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42339</c:v>
                </c:pt>
                <c:pt idx="17" formatCode="mmm\-yy">
                  <c:v>42767</c:v>
                </c:pt>
                <c:pt idx="18" formatCode="mmm\-yy">
                  <c:v>43132</c:v>
                </c:pt>
              </c:numCache>
            </c:numRef>
          </c:cat>
          <c:val>
            <c:numRef>
              <c:f>'Table 5.20b Bur trend AM Peak'!$D$19:$V$19</c:f>
              <c:numCache>
                <c:formatCode>General</c:formatCode>
                <c:ptCount val="19"/>
                <c:pt idx="0">
                  <c:v>3588</c:v>
                </c:pt>
                <c:pt idx="1">
                  <c:v>3466</c:v>
                </c:pt>
                <c:pt idx="2">
                  <c:v>3048</c:v>
                </c:pt>
                <c:pt idx="3">
                  <c:v>2985</c:v>
                </c:pt>
                <c:pt idx="4">
                  <c:v>3038</c:v>
                </c:pt>
                <c:pt idx="5">
                  <c:v>3270</c:v>
                </c:pt>
                <c:pt idx="6">
                  <c:v>2898</c:v>
                </c:pt>
                <c:pt idx="7">
                  <c:v>3019</c:v>
                </c:pt>
                <c:pt idx="8">
                  <c:v>2664</c:v>
                </c:pt>
                <c:pt idx="9">
                  <c:v>3288</c:v>
                </c:pt>
                <c:pt idx="10">
                  <c:v>2471</c:v>
                </c:pt>
                <c:pt idx="11">
                  <c:v>3290</c:v>
                </c:pt>
                <c:pt idx="12">
                  <c:v>3564</c:v>
                </c:pt>
                <c:pt idx="13">
                  <c:v>3765</c:v>
                </c:pt>
                <c:pt idx="14">
                  <c:v>3832</c:v>
                </c:pt>
                <c:pt idx="15">
                  <c:v>3410</c:v>
                </c:pt>
                <c:pt idx="16">
                  <c:v>3993</c:v>
                </c:pt>
                <c:pt idx="17">
                  <c:v>4159</c:v>
                </c:pt>
                <c:pt idx="18">
                  <c:v>4517</c:v>
                </c:pt>
              </c:numCache>
            </c:numRef>
          </c:val>
          <c:smooth val="0"/>
        </c:ser>
        <c:dLbls>
          <c:showLegendKey val="0"/>
          <c:showVal val="0"/>
          <c:showCatName val="0"/>
          <c:showSerName val="0"/>
          <c:showPercent val="0"/>
          <c:showBubbleSize val="0"/>
        </c:dLbls>
        <c:smooth val="0"/>
        <c:axId val="483805544"/>
        <c:axId val="205036512"/>
      </c:lineChart>
      <c:catAx>
        <c:axId val="483805544"/>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205036512"/>
        <c:crosses val="autoZero"/>
        <c:auto val="1"/>
        <c:lblAlgn val="ctr"/>
        <c:lblOffset val="100"/>
        <c:tickLblSkip val="1"/>
        <c:tickMarkSkip val="1"/>
        <c:noMultiLvlLbl val="0"/>
      </c:catAx>
      <c:valAx>
        <c:axId val="205036512"/>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4473703082196695E-2"/>
              <c:y val="0.345426862973659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483805544"/>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5.7c Manchester Bound Boarders on the Bury Line </a:t>
            </a:r>
            <a:r>
              <a:rPr lang="en-GB" baseline="0"/>
              <a:t>0930-1330 </a:t>
            </a:r>
            <a:r>
              <a:rPr lang="en-GB"/>
              <a:t>(1999-Feb 2018)</a:t>
            </a:r>
          </a:p>
        </c:rich>
      </c:tx>
      <c:layout>
        <c:manualLayout>
          <c:xMode val="edge"/>
          <c:yMode val="edge"/>
          <c:x val="0.31650257405968962"/>
          <c:y val="3.7006907121629143E-2"/>
        </c:manualLayout>
      </c:layout>
      <c:overlay val="0"/>
      <c:spPr>
        <a:noFill/>
        <a:ln w="25400">
          <a:noFill/>
        </a:ln>
      </c:spPr>
    </c:title>
    <c:autoTitleDeleted val="0"/>
    <c:plotArea>
      <c:layout>
        <c:manualLayout>
          <c:layoutTarget val="inner"/>
          <c:xMode val="edge"/>
          <c:yMode val="edge"/>
          <c:x val="9.8039215686274508E-2"/>
          <c:y val="0.10293237582286056"/>
          <c:w val="0.84429939177166047"/>
          <c:h val="0.75349760947322086"/>
        </c:manualLayout>
      </c:layout>
      <c:lineChart>
        <c:grouping val="standard"/>
        <c:varyColors val="0"/>
        <c:ser>
          <c:idx val="0"/>
          <c:order val="0"/>
          <c:tx>
            <c:v>Outer Stops</c:v>
          </c:tx>
          <c:spPr>
            <a:ln w="25400">
              <a:solidFill>
                <a:srgbClr val="FFC000"/>
              </a:solidFill>
              <a:prstDash val="solid"/>
            </a:ln>
          </c:spPr>
          <c:marker>
            <c:symbol val="none"/>
          </c:marker>
          <c:cat>
            <c:numRef>
              <c:f>'Table 5.20c Bur trend 930-1330'!$D$3:$V$3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42339</c:v>
                </c:pt>
                <c:pt idx="17" formatCode="mmm\-yy">
                  <c:v>42767</c:v>
                </c:pt>
                <c:pt idx="18" formatCode="mmm\-yy">
                  <c:v>43132</c:v>
                </c:pt>
              </c:numCache>
            </c:numRef>
          </c:cat>
          <c:val>
            <c:numRef>
              <c:f>'Table 5.20c Bur trend 930-1330'!$D$10:$V$10</c:f>
              <c:numCache>
                <c:formatCode>General</c:formatCode>
                <c:ptCount val="19"/>
                <c:pt idx="0">
                  <c:v>2237</c:v>
                </c:pt>
                <c:pt idx="1">
                  <c:v>1987</c:v>
                </c:pt>
                <c:pt idx="2">
                  <c:v>1853</c:v>
                </c:pt>
                <c:pt idx="3">
                  <c:v>1761</c:v>
                </c:pt>
                <c:pt idx="4">
                  <c:v>2060</c:v>
                </c:pt>
                <c:pt idx="5">
                  <c:v>2018</c:v>
                </c:pt>
                <c:pt idx="6">
                  <c:v>2332</c:v>
                </c:pt>
                <c:pt idx="7">
                  <c:v>2131</c:v>
                </c:pt>
                <c:pt idx="8">
                  <c:v>2111</c:v>
                </c:pt>
                <c:pt idx="9">
                  <c:v>3175</c:v>
                </c:pt>
                <c:pt idx="10">
                  <c:v>2536</c:v>
                </c:pt>
                <c:pt idx="11">
                  <c:v>2564</c:v>
                </c:pt>
                <c:pt idx="12">
                  <c:v>2915</c:v>
                </c:pt>
                <c:pt idx="13">
                  <c:v>3101</c:v>
                </c:pt>
                <c:pt idx="14">
                  <c:v>3090</c:v>
                </c:pt>
                <c:pt idx="15">
                  <c:v>2519</c:v>
                </c:pt>
                <c:pt idx="16">
                  <c:v>2995</c:v>
                </c:pt>
                <c:pt idx="17">
                  <c:v>2959</c:v>
                </c:pt>
                <c:pt idx="18">
                  <c:v>2989</c:v>
                </c:pt>
              </c:numCache>
            </c:numRef>
          </c:val>
          <c:smooth val="0"/>
        </c:ser>
        <c:ser>
          <c:idx val="1"/>
          <c:order val="1"/>
          <c:tx>
            <c:v>Inner Stops</c:v>
          </c:tx>
          <c:spPr>
            <a:ln w="25400">
              <a:solidFill>
                <a:srgbClr val="00B0F0"/>
              </a:solidFill>
              <a:prstDash val="solid"/>
            </a:ln>
          </c:spPr>
          <c:marker>
            <c:symbol val="none"/>
          </c:marker>
          <c:cat>
            <c:numRef>
              <c:f>'Table 5.20c Bur trend 930-1330'!$D$3:$V$3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42339</c:v>
                </c:pt>
                <c:pt idx="17" formatCode="mmm\-yy">
                  <c:v>42767</c:v>
                </c:pt>
                <c:pt idx="18" formatCode="mmm\-yy">
                  <c:v>43132</c:v>
                </c:pt>
              </c:numCache>
            </c:numRef>
          </c:cat>
          <c:val>
            <c:numRef>
              <c:f>'Table 5.20c Bur trend 930-1330'!$D$17:$V$17</c:f>
              <c:numCache>
                <c:formatCode>General</c:formatCode>
                <c:ptCount val="19"/>
                <c:pt idx="0">
                  <c:v>608</c:v>
                </c:pt>
                <c:pt idx="1">
                  <c:v>598</c:v>
                </c:pt>
                <c:pt idx="2">
                  <c:v>569</c:v>
                </c:pt>
                <c:pt idx="3">
                  <c:v>565</c:v>
                </c:pt>
                <c:pt idx="4">
                  <c:v>532</c:v>
                </c:pt>
                <c:pt idx="5">
                  <c:v>581</c:v>
                </c:pt>
                <c:pt idx="6">
                  <c:v>613</c:v>
                </c:pt>
                <c:pt idx="7">
                  <c:v>645</c:v>
                </c:pt>
                <c:pt idx="8">
                  <c:v>641</c:v>
                </c:pt>
                <c:pt idx="9">
                  <c:v>696</c:v>
                </c:pt>
                <c:pt idx="10">
                  <c:v>550</c:v>
                </c:pt>
                <c:pt idx="11">
                  <c:v>615</c:v>
                </c:pt>
                <c:pt idx="12">
                  <c:v>726</c:v>
                </c:pt>
                <c:pt idx="13">
                  <c:v>738</c:v>
                </c:pt>
                <c:pt idx="14">
                  <c:v>822</c:v>
                </c:pt>
                <c:pt idx="15">
                  <c:v>706</c:v>
                </c:pt>
                <c:pt idx="16">
                  <c:v>851</c:v>
                </c:pt>
                <c:pt idx="17">
                  <c:v>754</c:v>
                </c:pt>
                <c:pt idx="18">
                  <c:v>685</c:v>
                </c:pt>
              </c:numCache>
            </c:numRef>
          </c:val>
          <c:smooth val="0"/>
        </c:ser>
        <c:ser>
          <c:idx val="2"/>
          <c:order val="2"/>
          <c:tx>
            <c:v>All Stops</c:v>
          </c:tx>
          <c:spPr>
            <a:ln w="25400">
              <a:solidFill>
                <a:srgbClr val="000000"/>
              </a:solidFill>
              <a:prstDash val="solid"/>
            </a:ln>
          </c:spPr>
          <c:marker>
            <c:symbol val="none"/>
          </c:marker>
          <c:cat>
            <c:numRef>
              <c:f>'Table 5.20c Bur trend 930-1330'!$D$3:$V$3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42339</c:v>
                </c:pt>
                <c:pt idx="17" formatCode="mmm\-yy">
                  <c:v>42767</c:v>
                </c:pt>
                <c:pt idx="18" formatCode="mmm\-yy">
                  <c:v>43132</c:v>
                </c:pt>
              </c:numCache>
            </c:numRef>
          </c:cat>
          <c:val>
            <c:numRef>
              <c:f>'Table 5.20c Bur trend 930-1330'!$D$19:$V$19</c:f>
              <c:numCache>
                <c:formatCode>General</c:formatCode>
                <c:ptCount val="19"/>
                <c:pt idx="0">
                  <c:v>2845</c:v>
                </c:pt>
                <c:pt idx="1">
                  <c:v>2585</c:v>
                </c:pt>
                <c:pt idx="2">
                  <c:v>2422</c:v>
                </c:pt>
                <c:pt idx="3">
                  <c:v>2326</c:v>
                </c:pt>
                <c:pt idx="4">
                  <c:v>2592</c:v>
                </c:pt>
                <c:pt idx="5">
                  <c:v>2599</c:v>
                </c:pt>
                <c:pt idx="6">
                  <c:v>2945</c:v>
                </c:pt>
                <c:pt idx="7">
                  <c:v>2776</c:v>
                </c:pt>
                <c:pt idx="8">
                  <c:v>2752</c:v>
                </c:pt>
                <c:pt idx="9">
                  <c:v>3871</c:v>
                </c:pt>
                <c:pt idx="10">
                  <c:v>3086</c:v>
                </c:pt>
                <c:pt idx="11">
                  <c:v>3179</c:v>
                </c:pt>
                <c:pt idx="12">
                  <c:v>3641</c:v>
                </c:pt>
                <c:pt idx="13">
                  <c:v>3839</c:v>
                </c:pt>
                <c:pt idx="14">
                  <c:v>3912</c:v>
                </c:pt>
                <c:pt idx="15">
                  <c:v>3225</c:v>
                </c:pt>
                <c:pt idx="16">
                  <c:v>3846</c:v>
                </c:pt>
                <c:pt idx="17">
                  <c:v>3713</c:v>
                </c:pt>
                <c:pt idx="18">
                  <c:v>3674</c:v>
                </c:pt>
              </c:numCache>
            </c:numRef>
          </c:val>
          <c:smooth val="0"/>
        </c:ser>
        <c:dLbls>
          <c:showLegendKey val="0"/>
          <c:showVal val="0"/>
          <c:showCatName val="0"/>
          <c:showSerName val="0"/>
          <c:showPercent val="0"/>
          <c:showBubbleSize val="0"/>
        </c:dLbls>
        <c:smooth val="0"/>
        <c:axId val="379990208"/>
        <c:axId val="378473280"/>
      </c:lineChart>
      <c:catAx>
        <c:axId val="379990208"/>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6941212993537101"/>
              <c:y val="0.93211652891214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378473280"/>
        <c:crosses val="autoZero"/>
        <c:auto val="1"/>
        <c:lblAlgn val="ctr"/>
        <c:lblOffset val="100"/>
        <c:tickLblSkip val="1"/>
        <c:tickMarkSkip val="1"/>
        <c:noMultiLvlLbl val="0"/>
      </c:catAx>
      <c:valAx>
        <c:axId val="37847328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4117681761037596E-2"/>
              <c:y val="0.356447074295925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379990208"/>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5.7d Manchester</a:t>
            </a:r>
            <a:r>
              <a:rPr lang="en-GB" baseline="0"/>
              <a:t> </a:t>
            </a:r>
            <a:r>
              <a:rPr lang="en-GB"/>
              <a:t>Bound Boarders on the Bury Line 1330 - 1600</a:t>
            </a:r>
            <a:r>
              <a:rPr lang="en-GB" baseline="0"/>
              <a:t> (</a:t>
            </a:r>
            <a:r>
              <a:rPr lang="en-GB"/>
              <a:t>Sep 2013 - Feb 2018)</a:t>
            </a:r>
          </a:p>
        </c:rich>
      </c:tx>
      <c:layout>
        <c:manualLayout>
          <c:xMode val="edge"/>
          <c:yMode val="edge"/>
          <c:x val="0.21447384650689155"/>
          <c:y val="2.8260875893285981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5.20d Bur trend 1330-1600'!$C$3:$G$3</c:f>
              <c:numCache>
                <c:formatCode>mmm\-yy</c:formatCode>
                <c:ptCount val="5"/>
                <c:pt idx="0">
                  <c:v>41518</c:v>
                </c:pt>
                <c:pt idx="1">
                  <c:v>41944</c:v>
                </c:pt>
                <c:pt idx="2">
                  <c:v>42339</c:v>
                </c:pt>
                <c:pt idx="3">
                  <c:v>42767</c:v>
                </c:pt>
                <c:pt idx="4">
                  <c:v>43132</c:v>
                </c:pt>
              </c:numCache>
            </c:numRef>
          </c:cat>
          <c:val>
            <c:numRef>
              <c:f>'Table 5.20d Bur trend 1330-1600'!$C$10:$G$10</c:f>
              <c:numCache>
                <c:formatCode>General</c:formatCode>
                <c:ptCount val="5"/>
                <c:pt idx="0">
                  <c:v>2147</c:v>
                </c:pt>
                <c:pt idx="1">
                  <c:v>1656</c:v>
                </c:pt>
                <c:pt idx="2">
                  <c:v>2023</c:v>
                </c:pt>
                <c:pt idx="3">
                  <c:v>2240</c:v>
                </c:pt>
                <c:pt idx="4">
                  <c:v>2562</c:v>
                </c:pt>
              </c:numCache>
            </c:numRef>
          </c:val>
          <c:smooth val="0"/>
        </c:ser>
        <c:ser>
          <c:idx val="1"/>
          <c:order val="1"/>
          <c:tx>
            <c:v>Inner Stops</c:v>
          </c:tx>
          <c:spPr>
            <a:ln w="25400">
              <a:solidFill>
                <a:srgbClr val="00B0F0"/>
              </a:solidFill>
              <a:prstDash val="solid"/>
            </a:ln>
          </c:spPr>
          <c:marker>
            <c:symbol val="none"/>
          </c:marker>
          <c:cat>
            <c:numRef>
              <c:f>'Table 5.20d Bur trend 1330-1600'!$C$3:$G$3</c:f>
              <c:numCache>
                <c:formatCode>mmm\-yy</c:formatCode>
                <c:ptCount val="5"/>
                <c:pt idx="0">
                  <c:v>41518</c:v>
                </c:pt>
                <c:pt idx="1">
                  <c:v>41944</c:v>
                </c:pt>
                <c:pt idx="2">
                  <c:v>42339</c:v>
                </c:pt>
                <c:pt idx="3">
                  <c:v>42767</c:v>
                </c:pt>
                <c:pt idx="4">
                  <c:v>43132</c:v>
                </c:pt>
              </c:numCache>
            </c:numRef>
          </c:cat>
          <c:val>
            <c:numRef>
              <c:f>'Table 5.20d Bur trend 1330-1600'!$C$17:$G$17</c:f>
              <c:numCache>
                <c:formatCode>General</c:formatCode>
                <c:ptCount val="5"/>
                <c:pt idx="0">
                  <c:v>292</c:v>
                </c:pt>
                <c:pt idx="1">
                  <c:v>298</c:v>
                </c:pt>
                <c:pt idx="2">
                  <c:v>352</c:v>
                </c:pt>
                <c:pt idx="3">
                  <c:v>374</c:v>
                </c:pt>
                <c:pt idx="4">
                  <c:v>403</c:v>
                </c:pt>
              </c:numCache>
            </c:numRef>
          </c:val>
          <c:smooth val="0"/>
        </c:ser>
        <c:ser>
          <c:idx val="2"/>
          <c:order val="2"/>
          <c:tx>
            <c:v>All Stops</c:v>
          </c:tx>
          <c:spPr>
            <a:ln w="25400">
              <a:solidFill>
                <a:srgbClr val="000000"/>
              </a:solidFill>
              <a:prstDash val="solid"/>
            </a:ln>
          </c:spPr>
          <c:marker>
            <c:symbol val="none"/>
          </c:marker>
          <c:cat>
            <c:numRef>
              <c:f>'Table 5.20d Bur trend 1330-1600'!$C$3:$G$3</c:f>
              <c:numCache>
                <c:formatCode>mmm\-yy</c:formatCode>
                <c:ptCount val="5"/>
                <c:pt idx="0">
                  <c:v>41518</c:v>
                </c:pt>
                <c:pt idx="1">
                  <c:v>41944</c:v>
                </c:pt>
                <c:pt idx="2">
                  <c:v>42339</c:v>
                </c:pt>
                <c:pt idx="3">
                  <c:v>42767</c:v>
                </c:pt>
                <c:pt idx="4">
                  <c:v>43132</c:v>
                </c:pt>
              </c:numCache>
            </c:numRef>
          </c:cat>
          <c:val>
            <c:numRef>
              <c:f>'Table 5.20d Bur trend 1330-1600'!$C$19:$G$19</c:f>
              <c:numCache>
                <c:formatCode>General</c:formatCode>
                <c:ptCount val="5"/>
                <c:pt idx="0">
                  <c:v>2439</c:v>
                </c:pt>
                <c:pt idx="1">
                  <c:v>1954</c:v>
                </c:pt>
                <c:pt idx="2">
                  <c:v>2375</c:v>
                </c:pt>
                <c:pt idx="3">
                  <c:v>2614</c:v>
                </c:pt>
                <c:pt idx="4">
                  <c:v>2965</c:v>
                </c:pt>
              </c:numCache>
            </c:numRef>
          </c:val>
          <c:smooth val="0"/>
        </c:ser>
        <c:dLbls>
          <c:showLegendKey val="0"/>
          <c:showVal val="0"/>
          <c:showCatName val="0"/>
          <c:showSerName val="0"/>
          <c:showPercent val="0"/>
          <c:showBubbleSize val="0"/>
        </c:dLbls>
        <c:smooth val="0"/>
        <c:axId val="522014160"/>
        <c:axId val="522014944"/>
      </c:lineChart>
      <c:catAx>
        <c:axId val="522014160"/>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4944"/>
        <c:crosses val="autoZero"/>
        <c:auto val="0"/>
        <c:lblAlgn val="ctr"/>
        <c:lblOffset val="100"/>
        <c:tickLblSkip val="1"/>
        <c:tickMarkSkip val="1"/>
        <c:noMultiLvlLbl val="0"/>
      </c:catAx>
      <c:valAx>
        <c:axId val="522014944"/>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447374002492113E-2"/>
              <c:y val="0.374985404984997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4160"/>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sz="1000" b="1" i="0" u="none" strike="noStrike" kern="1200" baseline="0">
                <a:solidFill>
                  <a:srgbClr val="000000"/>
                </a:solidFill>
                <a:latin typeface="Calibri"/>
                <a:ea typeface="Calibri"/>
                <a:cs typeface="Calibri"/>
              </a:defRPr>
            </a:pPr>
            <a:r>
              <a:rPr lang="en-GB"/>
              <a:t>Figure 5.7e Manchester</a:t>
            </a:r>
            <a:r>
              <a:rPr lang="en-GB" baseline="0"/>
              <a:t> </a:t>
            </a:r>
            <a:r>
              <a:rPr lang="en-GB"/>
              <a:t>Bound Boarders on the </a:t>
            </a:r>
            <a:r>
              <a:rPr lang="en-GB" sz="1000" b="1" i="0" u="none" strike="noStrike" kern="1200" baseline="0">
                <a:solidFill>
                  <a:srgbClr val="000000"/>
                </a:solidFill>
                <a:latin typeface="Calibri"/>
                <a:ea typeface="Calibri"/>
                <a:cs typeface="Calibri"/>
              </a:rPr>
              <a:t>Bury</a:t>
            </a:r>
            <a:r>
              <a:rPr lang="en-GB"/>
              <a:t> </a:t>
            </a:r>
            <a:r>
              <a:rPr lang="en-GB" sz="1000" b="1" i="0" u="none" strike="noStrike" kern="1200" baseline="0">
                <a:solidFill>
                  <a:srgbClr val="000000"/>
                </a:solidFill>
                <a:latin typeface="Calibri"/>
                <a:ea typeface="Calibri"/>
                <a:cs typeface="Calibri"/>
              </a:rPr>
              <a:t>PM Peak (Sep 2013 - Feb 2018)</a:t>
            </a:r>
          </a:p>
        </c:rich>
      </c:tx>
      <c:layout>
        <c:manualLayout>
          <c:xMode val="edge"/>
          <c:yMode val="edge"/>
          <c:x val="0.21447384650689155"/>
          <c:y val="2.8260875893285981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5.20e Bur trend PM Peak'!$C$3:$G$3</c:f>
              <c:numCache>
                <c:formatCode>mmm\-yy</c:formatCode>
                <c:ptCount val="5"/>
                <c:pt idx="0">
                  <c:v>41518</c:v>
                </c:pt>
                <c:pt idx="1">
                  <c:v>41944</c:v>
                </c:pt>
                <c:pt idx="2">
                  <c:v>42339</c:v>
                </c:pt>
                <c:pt idx="3">
                  <c:v>42767</c:v>
                </c:pt>
                <c:pt idx="4">
                  <c:v>43132</c:v>
                </c:pt>
              </c:numCache>
            </c:numRef>
          </c:cat>
          <c:val>
            <c:numRef>
              <c:f>'Table 5.20e Bur trend PM Peak'!$C$10:$G$10</c:f>
              <c:numCache>
                <c:formatCode>General</c:formatCode>
                <c:ptCount val="5"/>
                <c:pt idx="0">
                  <c:v>1978</c:v>
                </c:pt>
                <c:pt idx="1">
                  <c:v>2140</c:v>
                </c:pt>
                <c:pt idx="2">
                  <c:v>2664</c:v>
                </c:pt>
                <c:pt idx="3">
                  <c:v>2163</c:v>
                </c:pt>
                <c:pt idx="4">
                  <c:v>2492</c:v>
                </c:pt>
              </c:numCache>
            </c:numRef>
          </c:val>
          <c:smooth val="0"/>
        </c:ser>
        <c:ser>
          <c:idx val="1"/>
          <c:order val="1"/>
          <c:tx>
            <c:v>Inner Stops</c:v>
          </c:tx>
          <c:spPr>
            <a:ln w="25400">
              <a:solidFill>
                <a:srgbClr val="00B0F0"/>
              </a:solidFill>
              <a:prstDash val="solid"/>
            </a:ln>
          </c:spPr>
          <c:marker>
            <c:symbol val="none"/>
          </c:marker>
          <c:cat>
            <c:numRef>
              <c:f>'Table 5.20e Bur trend PM Peak'!$C$3:$G$3</c:f>
              <c:numCache>
                <c:formatCode>mmm\-yy</c:formatCode>
                <c:ptCount val="5"/>
                <c:pt idx="0">
                  <c:v>41518</c:v>
                </c:pt>
                <c:pt idx="1">
                  <c:v>41944</c:v>
                </c:pt>
                <c:pt idx="2">
                  <c:v>42339</c:v>
                </c:pt>
                <c:pt idx="3">
                  <c:v>42767</c:v>
                </c:pt>
                <c:pt idx="4">
                  <c:v>43132</c:v>
                </c:pt>
              </c:numCache>
            </c:numRef>
          </c:cat>
          <c:val>
            <c:numRef>
              <c:f>'Table 5.20e Bur trend PM Peak'!$C$17:$G$17</c:f>
              <c:numCache>
                <c:formatCode>General</c:formatCode>
                <c:ptCount val="5"/>
                <c:pt idx="0">
                  <c:v>320</c:v>
                </c:pt>
                <c:pt idx="1">
                  <c:v>448</c:v>
                </c:pt>
                <c:pt idx="2">
                  <c:v>452</c:v>
                </c:pt>
                <c:pt idx="3">
                  <c:v>434</c:v>
                </c:pt>
                <c:pt idx="4">
                  <c:v>459</c:v>
                </c:pt>
              </c:numCache>
            </c:numRef>
          </c:val>
          <c:smooth val="0"/>
        </c:ser>
        <c:ser>
          <c:idx val="2"/>
          <c:order val="2"/>
          <c:tx>
            <c:v>All Stops</c:v>
          </c:tx>
          <c:spPr>
            <a:ln w="25400">
              <a:solidFill>
                <a:srgbClr val="000000"/>
              </a:solidFill>
              <a:prstDash val="solid"/>
            </a:ln>
          </c:spPr>
          <c:marker>
            <c:symbol val="none"/>
          </c:marker>
          <c:cat>
            <c:numRef>
              <c:f>'Table 5.20e Bur trend PM Peak'!$C$3:$G$3</c:f>
              <c:numCache>
                <c:formatCode>mmm\-yy</c:formatCode>
                <c:ptCount val="5"/>
                <c:pt idx="0">
                  <c:v>41518</c:v>
                </c:pt>
                <c:pt idx="1">
                  <c:v>41944</c:v>
                </c:pt>
                <c:pt idx="2">
                  <c:v>42339</c:v>
                </c:pt>
                <c:pt idx="3">
                  <c:v>42767</c:v>
                </c:pt>
                <c:pt idx="4">
                  <c:v>43132</c:v>
                </c:pt>
              </c:numCache>
            </c:numRef>
          </c:cat>
          <c:val>
            <c:numRef>
              <c:f>'Table 5.20e Bur trend PM Peak'!$C$19:$G$19</c:f>
              <c:numCache>
                <c:formatCode>General</c:formatCode>
                <c:ptCount val="5"/>
                <c:pt idx="0">
                  <c:v>2298</c:v>
                </c:pt>
                <c:pt idx="1">
                  <c:v>2588</c:v>
                </c:pt>
                <c:pt idx="2">
                  <c:v>3116</c:v>
                </c:pt>
                <c:pt idx="3">
                  <c:v>2597</c:v>
                </c:pt>
                <c:pt idx="4">
                  <c:v>2951</c:v>
                </c:pt>
              </c:numCache>
            </c:numRef>
          </c:val>
          <c:smooth val="0"/>
        </c:ser>
        <c:dLbls>
          <c:showLegendKey val="0"/>
          <c:showVal val="0"/>
          <c:showCatName val="0"/>
          <c:showSerName val="0"/>
          <c:showPercent val="0"/>
          <c:showBubbleSize val="0"/>
        </c:dLbls>
        <c:smooth val="0"/>
        <c:axId val="522013768"/>
        <c:axId val="522015728"/>
      </c:lineChart>
      <c:catAx>
        <c:axId val="522013768"/>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5728"/>
        <c:crosses val="autoZero"/>
        <c:auto val="0"/>
        <c:lblAlgn val="ctr"/>
        <c:lblOffset val="100"/>
        <c:tickLblSkip val="1"/>
        <c:tickMarkSkip val="1"/>
        <c:noMultiLvlLbl val="0"/>
      </c:catAx>
      <c:valAx>
        <c:axId val="52201572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447374002492113E-2"/>
              <c:y val="0.350353286642215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3768"/>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5.8a Manchester</a:t>
            </a:r>
            <a:r>
              <a:rPr lang="en-GB" baseline="0"/>
              <a:t> </a:t>
            </a:r>
            <a:r>
              <a:rPr lang="en-GB"/>
              <a:t>Bound Boarders on the Eccles Line - Pre 07:30 (Feb 2014 - Jan 2018)</a:t>
            </a:r>
          </a:p>
        </c:rich>
      </c:tx>
      <c:layout>
        <c:manualLayout>
          <c:xMode val="edge"/>
          <c:yMode val="edge"/>
          <c:x val="0.14549914855837107"/>
          <c:y val="2.3334374218124197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5.21a Ecc Board Pre 0730'!$C$3:$G$3</c:f>
              <c:numCache>
                <c:formatCode>mmm\-yy</c:formatCode>
                <c:ptCount val="5"/>
                <c:pt idx="0">
                  <c:v>41671</c:v>
                </c:pt>
                <c:pt idx="1">
                  <c:v>41913</c:v>
                </c:pt>
                <c:pt idx="2">
                  <c:v>42339</c:v>
                </c:pt>
                <c:pt idx="3">
                  <c:v>42705</c:v>
                </c:pt>
                <c:pt idx="4">
                  <c:v>43101</c:v>
                </c:pt>
              </c:numCache>
            </c:numRef>
          </c:cat>
          <c:val>
            <c:numRef>
              <c:f>'Table 5.21a Ecc Board Pre 0730'!$C$8:$G$8</c:f>
              <c:numCache>
                <c:formatCode>General</c:formatCode>
                <c:ptCount val="5"/>
                <c:pt idx="0">
                  <c:v>257</c:v>
                </c:pt>
                <c:pt idx="1">
                  <c:v>286</c:v>
                </c:pt>
                <c:pt idx="2">
                  <c:v>262</c:v>
                </c:pt>
                <c:pt idx="3">
                  <c:v>295</c:v>
                </c:pt>
                <c:pt idx="4">
                  <c:v>361</c:v>
                </c:pt>
              </c:numCache>
            </c:numRef>
          </c:val>
          <c:smooth val="0"/>
        </c:ser>
        <c:ser>
          <c:idx val="1"/>
          <c:order val="1"/>
          <c:tx>
            <c:v>Inner Stops</c:v>
          </c:tx>
          <c:spPr>
            <a:ln w="25400">
              <a:solidFill>
                <a:srgbClr val="00B0F0"/>
              </a:solidFill>
              <a:prstDash val="solid"/>
            </a:ln>
          </c:spPr>
          <c:marker>
            <c:symbol val="none"/>
          </c:marker>
          <c:cat>
            <c:numRef>
              <c:f>'Table 5.21a Ecc Board Pre 0730'!$C$3:$G$3</c:f>
              <c:numCache>
                <c:formatCode>mmm\-yy</c:formatCode>
                <c:ptCount val="5"/>
                <c:pt idx="0">
                  <c:v>41671</c:v>
                </c:pt>
                <c:pt idx="1">
                  <c:v>41913</c:v>
                </c:pt>
                <c:pt idx="2">
                  <c:v>42339</c:v>
                </c:pt>
                <c:pt idx="3">
                  <c:v>42705</c:v>
                </c:pt>
                <c:pt idx="4">
                  <c:v>43101</c:v>
                </c:pt>
              </c:numCache>
            </c:numRef>
          </c:cat>
          <c:val>
            <c:numRef>
              <c:f>'Table 5.21a Ecc Board Pre 0730'!$C$17:$G$17</c:f>
              <c:numCache>
                <c:formatCode>General</c:formatCode>
                <c:ptCount val="5"/>
                <c:pt idx="0">
                  <c:v>130</c:v>
                </c:pt>
                <c:pt idx="1">
                  <c:v>155</c:v>
                </c:pt>
                <c:pt idx="2">
                  <c:v>130</c:v>
                </c:pt>
                <c:pt idx="3">
                  <c:v>185</c:v>
                </c:pt>
                <c:pt idx="4">
                  <c:v>188</c:v>
                </c:pt>
              </c:numCache>
            </c:numRef>
          </c:val>
          <c:smooth val="0"/>
        </c:ser>
        <c:ser>
          <c:idx val="2"/>
          <c:order val="2"/>
          <c:tx>
            <c:v>All Stops</c:v>
          </c:tx>
          <c:spPr>
            <a:ln w="25400">
              <a:solidFill>
                <a:srgbClr val="000000"/>
              </a:solidFill>
              <a:prstDash val="solid"/>
            </a:ln>
          </c:spPr>
          <c:marker>
            <c:symbol val="none"/>
          </c:marker>
          <c:cat>
            <c:numRef>
              <c:f>'Table 5.21a Ecc Board Pre 0730'!$C$3:$G$3</c:f>
              <c:numCache>
                <c:formatCode>mmm\-yy</c:formatCode>
                <c:ptCount val="5"/>
                <c:pt idx="0">
                  <c:v>41671</c:v>
                </c:pt>
                <c:pt idx="1">
                  <c:v>41913</c:v>
                </c:pt>
                <c:pt idx="2">
                  <c:v>42339</c:v>
                </c:pt>
                <c:pt idx="3">
                  <c:v>42705</c:v>
                </c:pt>
                <c:pt idx="4">
                  <c:v>43101</c:v>
                </c:pt>
              </c:numCache>
            </c:numRef>
          </c:cat>
          <c:val>
            <c:numRef>
              <c:f>'Table 5.21a Ecc Board Pre 0730'!$C$19:$G$19</c:f>
              <c:numCache>
                <c:formatCode>General</c:formatCode>
                <c:ptCount val="5"/>
                <c:pt idx="0">
                  <c:v>387</c:v>
                </c:pt>
                <c:pt idx="1">
                  <c:v>441</c:v>
                </c:pt>
                <c:pt idx="2">
                  <c:v>392</c:v>
                </c:pt>
                <c:pt idx="3">
                  <c:v>480</c:v>
                </c:pt>
                <c:pt idx="4">
                  <c:v>549</c:v>
                </c:pt>
              </c:numCache>
            </c:numRef>
          </c:val>
          <c:smooth val="0"/>
        </c:ser>
        <c:dLbls>
          <c:showLegendKey val="0"/>
          <c:showVal val="0"/>
          <c:showCatName val="0"/>
          <c:showSerName val="0"/>
          <c:showPercent val="0"/>
          <c:showBubbleSize val="0"/>
        </c:dLbls>
        <c:smooth val="0"/>
        <c:axId val="522016904"/>
        <c:axId val="522019648"/>
      </c:lineChart>
      <c:catAx>
        <c:axId val="522016904"/>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9648"/>
        <c:crosses val="autoZero"/>
        <c:auto val="0"/>
        <c:lblAlgn val="ctr"/>
        <c:lblOffset val="100"/>
        <c:tickLblSkip val="1"/>
        <c:tickMarkSkip val="1"/>
        <c:noMultiLvlLbl val="0"/>
      </c:catAx>
      <c:valAx>
        <c:axId val="52201964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447374002492113E-2"/>
              <c:y val="0.347890074807937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6904"/>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5.8b Manchester Bound Boarders on the Eccles Line  - AM Peak Period (2000-Jan</a:t>
            </a:r>
            <a:r>
              <a:rPr lang="en-GB" baseline="0"/>
              <a:t> 18</a:t>
            </a:r>
            <a:r>
              <a:rPr lang="en-GB"/>
              <a:t>)</a:t>
            </a:r>
          </a:p>
        </c:rich>
      </c:tx>
      <c:layout>
        <c:manualLayout>
          <c:xMode val="edge"/>
          <c:yMode val="edge"/>
          <c:x val="0.20107386576677916"/>
          <c:y val="3.6167341430499329E-2"/>
        </c:manualLayout>
      </c:layout>
      <c:overlay val="0"/>
      <c:spPr>
        <a:noFill/>
        <a:ln w="25400">
          <a:noFill/>
        </a:ln>
      </c:spPr>
    </c:title>
    <c:autoTitleDeleted val="0"/>
    <c:plotArea>
      <c:layout>
        <c:manualLayout>
          <c:layoutTarget val="inner"/>
          <c:xMode val="edge"/>
          <c:yMode val="edge"/>
          <c:x val="0.10107993022611304"/>
          <c:y val="0.1076923076923077"/>
          <c:w val="0.84332519382046023"/>
          <c:h val="0.74505494505494507"/>
        </c:manualLayout>
      </c:layout>
      <c:lineChart>
        <c:grouping val="standard"/>
        <c:varyColors val="0"/>
        <c:ser>
          <c:idx val="0"/>
          <c:order val="0"/>
          <c:tx>
            <c:v>Outer Stops</c:v>
          </c:tx>
          <c:spPr>
            <a:ln w="25400">
              <a:solidFill>
                <a:srgbClr val="FFC000"/>
              </a:solidFill>
              <a:prstDash val="solid"/>
            </a:ln>
          </c:spPr>
          <c:marker>
            <c:symbol val="none"/>
          </c:marker>
          <c:cat>
            <c:numRef>
              <c:f>'Table 5.21b Ecc Board AM Peak'!$C$3:$T$3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5.21b Ecc Board AM Peak'!$C$8:$T$8</c:f>
              <c:numCache>
                <c:formatCode>0</c:formatCode>
                <c:ptCount val="18"/>
                <c:pt idx="0" formatCode="General">
                  <c:v>350</c:v>
                </c:pt>
                <c:pt idx="1">
                  <c:v>464</c:v>
                </c:pt>
                <c:pt idx="2">
                  <c:v>464</c:v>
                </c:pt>
                <c:pt idx="3">
                  <c:v>510</c:v>
                </c:pt>
                <c:pt idx="4">
                  <c:v>628</c:v>
                </c:pt>
                <c:pt idx="5">
                  <c:v>649</c:v>
                </c:pt>
                <c:pt idx="6">
                  <c:v>680</c:v>
                </c:pt>
                <c:pt idx="7">
                  <c:v>663</c:v>
                </c:pt>
                <c:pt idx="8">
                  <c:v>693</c:v>
                </c:pt>
                <c:pt idx="9">
                  <c:v>583</c:v>
                </c:pt>
                <c:pt idx="10">
                  <c:v>604</c:v>
                </c:pt>
                <c:pt idx="11">
                  <c:v>745</c:v>
                </c:pt>
                <c:pt idx="12">
                  <c:v>697</c:v>
                </c:pt>
                <c:pt idx="13">
                  <c:v>740</c:v>
                </c:pt>
                <c:pt idx="14">
                  <c:v>750</c:v>
                </c:pt>
                <c:pt idx="15">
                  <c:v>841</c:v>
                </c:pt>
                <c:pt idx="16">
                  <c:v>868</c:v>
                </c:pt>
                <c:pt idx="17">
                  <c:v>1085</c:v>
                </c:pt>
              </c:numCache>
            </c:numRef>
          </c:val>
          <c:smooth val="0"/>
        </c:ser>
        <c:ser>
          <c:idx val="1"/>
          <c:order val="1"/>
          <c:tx>
            <c:v>Inner Stops</c:v>
          </c:tx>
          <c:spPr>
            <a:ln w="25400">
              <a:solidFill>
                <a:srgbClr val="00B0F0"/>
              </a:solidFill>
              <a:prstDash val="solid"/>
            </a:ln>
          </c:spPr>
          <c:marker>
            <c:symbol val="none"/>
          </c:marker>
          <c:cat>
            <c:numRef>
              <c:f>'Table 5.21b Ecc Board AM Peak'!$C$3:$T$3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5.21b Ecc Board AM Peak'!$C$17:$T$17</c:f>
              <c:numCache>
                <c:formatCode>0</c:formatCode>
                <c:ptCount val="18"/>
                <c:pt idx="0" formatCode="General">
                  <c:v>160</c:v>
                </c:pt>
                <c:pt idx="1">
                  <c:v>173</c:v>
                </c:pt>
                <c:pt idx="2">
                  <c:v>161</c:v>
                </c:pt>
                <c:pt idx="3">
                  <c:v>197</c:v>
                </c:pt>
                <c:pt idx="4">
                  <c:v>172</c:v>
                </c:pt>
                <c:pt idx="5">
                  <c:v>197</c:v>
                </c:pt>
                <c:pt idx="6">
                  <c:v>218</c:v>
                </c:pt>
                <c:pt idx="7">
                  <c:v>311</c:v>
                </c:pt>
                <c:pt idx="8">
                  <c:v>425</c:v>
                </c:pt>
                <c:pt idx="9">
                  <c:v>370</c:v>
                </c:pt>
                <c:pt idx="10">
                  <c:v>607</c:v>
                </c:pt>
                <c:pt idx="11">
                  <c:v>627</c:v>
                </c:pt>
                <c:pt idx="12">
                  <c:v>665</c:v>
                </c:pt>
                <c:pt idx="13">
                  <c:v>630</c:v>
                </c:pt>
                <c:pt idx="14">
                  <c:v>698</c:v>
                </c:pt>
                <c:pt idx="15">
                  <c:v>637</c:v>
                </c:pt>
                <c:pt idx="16">
                  <c:v>753</c:v>
                </c:pt>
                <c:pt idx="17">
                  <c:v>812</c:v>
                </c:pt>
              </c:numCache>
            </c:numRef>
          </c:val>
          <c:smooth val="0"/>
        </c:ser>
        <c:ser>
          <c:idx val="2"/>
          <c:order val="2"/>
          <c:tx>
            <c:v>All Stops</c:v>
          </c:tx>
          <c:spPr>
            <a:ln w="25400">
              <a:solidFill>
                <a:schemeClr val="tx1"/>
              </a:solidFill>
              <a:prstDash val="solid"/>
            </a:ln>
          </c:spPr>
          <c:marker>
            <c:symbol val="none"/>
          </c:marker>
          <c:cat>
            <c:numRef>
              <c:f>'Table 5.21b Ecc Board AM Peak'!$C$3:$T$3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5.21b Ecc Board AM Peak'!$C$19:$T$19</c:f>
              <c:numCache>
                <c:formatCode>0</c:formatCode>
                <c:ptCount val="18"/>
                <c:pt idx="0" formatCode="General">
                  <c:v>510</c:v>
                </c:pt>
                <c:pt idx="1">
                  <c:v>637</c:v>
                </c:pt>
                <c:pt idx="2">
                  <c:v>625</c:v>
                </c:pt>
                <c:pt idx="3">
                  <c:v>707</c:v>
                </c:pt>
                <c:pt idx="4">
                  <c:v>800</c:v>
                </c:pt>
                <c:pt idx="5">
                  <c:v>846</c:v>
                </c:pt>
                <c:pt idx="6">
                  <c:v>898</c:v>
                </c:pt>
                <c:pt idx="7">
                  <c:v>974</c:v>
                </c:pt>
                <c:pt idx="8">
                  <c:v>1118</c:v>
                </c:pt>
                <c:pt idx="9">
                  <c:v>953</c:v>
                </c:pt>
                <c:pt idx="10">
                  <c:v>1211</c:v>
                </c:pt>
                <c:pt idx="11">
                  <c:v>1372</c:v>
                </c:pt>
                <c:pt idx="12">
                  <c:v>1362</c:v>
                </c:pt>
                <c:pt idx="13">
                  <c:v>1370</c:v>
                </c:pt>
                <c:pt idx="14">
                  <c:v>1448</c:v>
                </c:pt>
                <c:pt idx="15">
                  <c:v>1478</c:v>
                </c:pt>
                <c:pt idx="16">
                  <c:v>1621</c:v>
                </c:pt>
                <c:pt idx="17">
                  <c:v>1897</c:v>
                </c:pt>
              </c:numCache>
            </c:numRef>
          </c:val>
          <c:smooth val="0"/>
        </c:ser>
        <c:dLbls>
          <c:showLegendKey val="0"/>
          <c:showVal val="0"/>
          <c:showCatName val="0"/>
          <c:showSerName val="0"/>
          <c:showPercent val="0"/>
          <c:showBubbleSize val="0"/>
        </c:dLbls>
        <c:smooth val="0"/>
        <c:axId val="522013376"/>
        <c:axId val="522020040"/>
      </c:lineChart>
      <c:catAx>
        <c:axId val="522013376"/>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420322459692536"/>
              <c:y val="0.924542063820969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20040"/>
        <c:crosses val="autoZero"/>
        <c:auto val="1"/>
        <c:lblAlgn val="ctr"/>
        <c:lblOffset val="100"/>
        <c:tickLblSkip val="1"/>
        <c:tickMarkSkip val="1"/>
        <c:noMultiLvlLbl val="0"/>
      </c:catAx>
      <c:valAx>
        <c:axId val="52202004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7064448176181243E-2"/>
              <c:y val="0.37460011973305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3376"/>
        <c:crosses val="autoZero"/>
        <c:crossBetween val="between"/>
      </c:valAx>
      <c:spPr>
        <a:solidFill>
          <a:schemeClr val="bg1"/>
        </a:solidFill>
        <a:ln w="12700">
          <a:solidFill>
            <a:srgbClr val="808080"/>
          </a:solidFill>
          <a:prstDash val="solid"/>
        </a:ln>
      </c:spPr>
    </c:plotArea>
    <c:legend>
      <c:legendPos val="b"/>
      <c:layout>
        <c:manualLayout>
          <c:xMode val="edge"/>
          <c:yMode val="edge"/>
          <c:x val="0.27999031911757943"/>
          <c:y val="0.92469976334641824"/>
          <c:w val="0.43658494703908318"/>
          <c:h val="4.2132574220429354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5.8c Manchester Bound Boarders on the Eccles Line</a:t>
            </a:r>
            <a:r>
              <a:rPr lang="en-GB" baseline="0"/>
              <a:t> - 0930 - 1330 (</a:t>
            </a:r>
            <a:r>
              <a:rPr lang="en-GB"/>
              <a:t>2000-Jan</a:t>
            </a:r>
            <a:r>
              <a:rPr lang="en-GB" baseline="0"/>
              <a:t> 18</a:t>
            </a:r>
            <a:r>
              <a:rPr lang="en-GB"/>
              <a:t>)</a:t>
            </a:r>
          </a:p>
        </c:rich>
      </c:tx>
      <c:layout>
        <c:manualLayout>
          <c:xMode val="edge"/>
          <c:yMode val="edge"/>
          <c:x val="0.23086321137611235"/>
          <c:y val="4.5678250798602681E-2"/>
        </c:manualLayout>
      </c:layout>
      <c:overlay val="0"/>
      <c:spPr>
        <a:noFill/>
        <a:ln w="25400">
          <a:noFill/>
        </a:ln>
      </c:spPr>
    </c:title>
    <c:autoTitleDeleted val="0"/>
    <c:plotArea>
      <c:layout>
        <c:manualLayout>
          <c:layoutTarget val="inner"/>
          <c:xMode val="edge"/>
          <c:yMode val="edge"/>
          <c:x val="9.7595473833097593E-2"/>
          <c:y val="0.11363636363636363"/>
          <c:w val="0.85632016891564622"/>
          <c:h val="0.76137217136056456"/>
        </c:manualLayout>
      </c:layout>
      <c:lineChart>
        <c:grouping val="standard"/>
        <c:varyColors val="0"/>
        <c:ser>
          <c:idx val="0"/>
          <c:order val="0"/>
          <c:tx>
            <c:v>Outer Stops</c:v>
          </c:tx>
          <c:spPr>
            <a:ln w="25400">
              <a:solidFill>
                <a:srgbClr val="FFC000"/>
              </a:solidFill>
              <a:prstDash val="solid"/>
            </a:ln>
          </c:spPr>
          <c:marker>
            <c:symbol val="none"/>
          </c:marker>
          <c:cat>
            <c:numRef>
              <c:f>'Table 5.21c Ecc Board 0930-1330'!$C$3:$T$3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5.21c Ecc Board 0930-1330'!$C$8:$T$8</c:f>
              <c:numCache>
                <c:formatCode>0</c:formatCode>
                <c:ptCount val="18"/>
                <c:pt idx="0" formatCode="General">
                  <c:v>357</c:v>
                </c:pt>
                <c:pt idx="1">
                  <c:v>410</c:v>
                </c:pt>
                <c:pt idx="2">
                  <c:v>547</c:v>
                </c:pt>
                <c:pt idx="3">
                  <c:v>435</c:v>
                </c:pt>
                <c:pt idx="4">
                  <c:v>476</c:v>
                </c:pt>
                <c:pt idx="5">
                  <c:v>687</c:v>
                </c:pt>
                <c:pt idx="6">
                  <c:v>708</c:v>
                </c:pt>
                <c:pt idx="7">
                  <c:v>658</c:v>
                </c:pt>
                <c:pt idx="8">
                  <c:v>790</c:v>
                </c:pt>
                <c:pt idx="9">
                  <c:v>584</c:v>
                </c:pt>
                <c:pt idx="10">
                  <c:v>768</c:v>
                </c:pt>
                <c:pt idx="11">
                  <c:v>1036</c:v>
                </c:pt>
                <c:pt idx="12">
                  <c:v>637</c:v>
                </c:pt>
                <c:pt idx="13">
                  <c:v>724</c:v>
                </c:pt>
                <c:pt idx="14">
                  <c:v>771</c:v>
                </c:pt>
                <c:pt idx="15">
                  <c:v>716</c:v>
                </c:pt>
                <c:pt idx="16">
                  <c:v>730</c:v>
                </c:pt>
                <c:pt idx="17">
                  <c:v>690.84</c:v>
                </c:pt>
              </c:numCache>
            </c:numRef>
          </c:val>
          <c:smooth val="0"/>
        </c:ser>
        <c:ser>
          <c:idx val="1"/>
          <c:order val="1"/>
          <c:tx>
            <c:v>Inner Stops</c:v>
          </c:tx>
          <c:spPr>
            <a:ln w="25400">
              <a:solidFill>
                <a:srgbClr val="00B0F0"/>
              </a:solidFill>
              <a:prstDash val="solid"/>
            </a:ln>
          </c:spPr>
          <c:marker>
            <c:symbol val="none"/>
          </c:marker>
          <c:cat>
            <c:numRef>
              <c:f>'Table 5.21c Ecc Board 0930-1330'!$C$3:$T$3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5.21c Ecc Board 0930-1330'!$C$17:$T$17</c:f>
              <c:numCache>
                <c:formatCode>0</c:formatCode>
                <c:ptCount val="18"/>
                <c:pt idx="0" formatCode="General">
                  <c:v>251</c:v>
                </c:pt>
                <c:pt idx="1">
                  <c:v>261</c:v>
                </c:pt>
                <c:pt idx="2">
                  <c:v>290</c:v>
                </c:pt>
                <c:pt idx="3">
                  <c:v>309</c:v>
                </c:pt>
                <c:pt idx="4">
                  <c:v>272</c:v>
                </c:pt>
                <c:pt idx="5">
                  <c:v>324</c:v>
                </c:pt>
                <c:pt idx="6">
                  <c:v>347</c:v>
                </c:pt>
                <c:pt idx="7">
                  <c:v>407</c:v>
                </c:pt>
                <c:pt idx="8">
                  <c:v>521</c:v>
                </c:pt>
                <c:pt idx="9">
                  <c:v>428</c:v>
                </c:pt>
                <c:pt idx="10">
                  <c:v>525</c:v>
                </c:pt>
                <c:pt idx="11">
                  <c:v>844</c:v>
                </c:pt>
                <c:pt idx="12">
                  <c:v>615</c:v>
                </c:pt>
                <c:pt idx="13">
                  <c:v>883</c:v>
                </c:pt>
                <c:pt idx="14">
                  <c:v>686</c:v>
                </c:pt>
                <c:pt idx="15">
                  <c:v>697</c:v>
                </c:pt>
                <c:pt idx="16">
                  <c:v>955</c:v>
                </c:pt>
                <c:pt idx="17">
                  <c:v>778</c:v>
                </c:pt>
              </c:numCache>
            </c:numRef>
          </c:val>
          <c:smooth val="0"/>
        </c:ser>
        <c:ser>
          <c:idx val="2"/>
          <c:order val="2"/>
          <c:tx>
            <c:v>All Stops</c:v>
          </c:tx>
          <c:spPr>
            <a:ln w="25400">
              <a:solidFill>
                <a:schemeClr val="tx1"/>
              </a:solidFill>
              <a:prstDash val="solid"/>
            </a:ln>
          </c:spPr>
          <c:marker>
            <c:symbol val="none"/>
          </c:marker>
          <c:cat>
            <c:numRef>
              <c:f>'Table 5.21c Ecc Board 0930-1330'!$C$3:$T$3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5.21c Ecc Board 0930-1330'!$C$19:$T$19</c:f>
              <c:numCache>
                <c:formatCode>0</c:formatCode>
                <c:ptCount val="18"/>
                <c:pt idx="0" formatCode="General">
                  <c:v>608</c:v>
                </c:pt>
                <c:pt idx="1">
                  <c:v>671</c:v>
                </c:pt>
                <c:pt idx="2">
                  <c:v>837</c:v>
                </c:pt>
                <c:pt idx="3">
                  <c:v>744</c:v>
                </c:pt>
                <c:pt idx="4">
                  <c:v>748</c:v>
                </c:pt>
                <c:pt idx="5">
                  <c:v>1011</c:v>
                </c:pt>
                <c:pt idx="6">
                  <c:v>1055</c:v>
                </c:pt>
                <c:pt idx="7">
                  <c:v>1065</c:v>
                </c:pt>
                <c:pt idx="8">
                  <c:v>1311</c:v>
                </c:pt>
                <c:pt idx="9">
                  <c:v>1012</c:v>
                </c:pt>
                <c:pt idx="10">
                  <c:v>1293</c:v>
                </c:pt>
                <c:pt idx="11">
                  <c:v>1880</c:v>
                </c:pt>
                <c:pt idx="12">
                  <c:v>1252</c:v>
                </c:pt>
                <c:pt idx="13">
                  <c:v>1607</c:v>
                </c:pt>
                <c:pt idx="14">
                  <c:v>1457</c:v>
                </c:pt>
                <c:pt idx="15">
                  <c:v>1413</c:v>
                </c:pt>
                <c:pt idx="16">
                  <c:v>1685</c:v>
                </c:pt>
                <c:pt idx="17">
                  <c:v>1468.8400000000001</c:v>
                </c:pt>
              </c:numCache>
            </c:numRef>
          </c:val>
          <c:smooth val="0"/>
        </c:ser>
        <c:dLbls>
          <c:showLegendKey val="0"/>
          <c:showVal val="0"/>
          <c:showCatName val="0"/>
          <c:showSerName val="0"/>
          <c:showPercent val="0"/>
          <c:showBubbleSize val="0"/>
        </c:dLbls>
        <c:smooth val="0"/>
        <c:axId val="522018080"/>
        <c:axId val="522016120"/>
      </c:lineChart>
      <c:catAx>
        <c:axId val="522018080"/>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6518284307725788"/>
              <c:y val="0.939522975428487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6120"/>
        <c:crosses val="autoZero"/>
        <c:auto val="1"/>
        <c:lblAlgn val="ctr"/>
        <c:lblOffset val="100"/>
        <c:tickLblSkip val="1"/>
        <c:tickMarkSkip val="1"/>
        <c:noMultiLvlLbl val="0"/>
      </c:catAx>
      <c:valAx>
        <c:axId val="52201612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365808982553637E-2"/>
              <c:y val="0.384932732708509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8080"/>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5.8d Manchester</a:t>
            </a:r>
            <a:r>
              <a:rPr lang="en-GB" baseline="0"/>
              <a:t> </a:t>
            </a:r>
            <a:r>
              <a:rPr lang="en-GB"/>
              <a:t>Bound Boarders on the Eccles Line - 1330 - 1600 (Feb 2014 - Jan 2018)</a:t>
            </a:r>
          </a:p>
        </c:rich>
      </c:tx>
      <c:layout>
        <c:manualLayout>
          <c:xMode val="edge"/>
          <c:yMode val="edge"/>
          <c:x val="0.14549914855837107"/>
          <c:y val="2.3334374218124197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5.21d Ecc Board 1330-1600'!$C$3:$G$3</c:f>
              <c:numCache>
                <c:formatCode>mmm\-yy</c:formatCode>
                <c:ptCount val="5"/>
                <c:pt idx="0">
                  <c:v>41671</c:v>
                </c:pt>
                <c:pt idx="1">
                  <c:v>41913</c:v>
                </c:pt>
                <c:pt idx="2">
                  <c:v>42339</c:v>
                </c:pt>
                <c:pt idx="3">
                  <c:v>42705</c:v>
                </c:pt>
                <c:pt idx="4">
                  <c:v>43101</c:v>
                </c:pt>
              </c:numCache>
            </c:numRef>
          </c:cat>
          <c:val>
            <c:numRef>
              <c:f>'Table 5.21d Ecc Board 1330-1600'!$C$8:$G$8</c:f>
              <c:numCache>
                <c:formatCode>General</c:formatCode>
                <c:ptCount val="5"/>
                <c:pt idx="0">
                  <c:v>376</c:v>
                </c:pt>
                <c:pt idx="1">
                  <c:v>372</c:v>
                </c:pt>
                <c:pt idx="2">
                  <c:v>416</c:v>
                </c:pt>
                <c:pt idx="3">
                  <c:v>383</c:v>
                </c:pt>
                <c:pt idx="4" formatCode="0">
                  <c:v>440.79999999999995</c:v>
                </c:pt>
              </c:numCache>
            </c:numRef>
          </c:val>
          <c:smooth val="0"/>
        </c:ser>
        <c:ser>
          <c:idx val="1"/>
          <c:order val="1"/>
          <c:tx>
            <c:v>Inner Stops</c:v>
          </c:tx>
          <c:spPr>
            <a:ln w="25400">
              <a:solidFill>
                <a:srgbClr val="00B0F0"/>
              </a:solidFill>
              <a:prstDash val="solid"/>
            </a:ln>
          </c:spPr>
          <c:marker>
            <c:symbol val="none"/>
          </c:marker>
          <c:cat>
            <c:numRef>
              <c:f>'Table 5.21d Ecc Board 1330-1600'!$C$3:$G$3</c:f>
              <c:numCache>
                <c:formatCode>mmm\-yy</c:formatCode>
                <c:ptCount val="5"/>
                <c:pt idx="0">
                  <c:v>41671</c:v>
                </c:pt>
                <c:pt idx="1">
                  <c:v>41913</c:v>
                </c:pt>
                <c:pt idx="2">
                  <c:v>42339</c:v>
                </c:pt>
                <c:pt idx="3">
                  <c:v>42705</c:v>
                </c:pt>
                <c:pt idx="4">
                  <c:v>43101</c:v>
                </c:pt>
              </c:numCache>
            </c:numRef>
          </c:cat>
          <c:val>
            <c:numRef>
              <c:f>'Table 5.21d Ecc Board 1330-1600'!$C$17:$G$17</c:f>
              <c:numCache>
                <c:formatCode>General</c:formatCode>
                <c:ptCount val="5"/>
                <c:pt idx="0">
                  <c:v>919</c:v>
                </c:pt>
                <c:pt idx="1">
                  <c:v>643</c:v>
                </c:pt>
                <c:pt idx="2">
                  <c:v>685</c:v>
                </c:pt>
                <c:pt idx="3">
                  <c:v>875</c:v>
                </c:pt>
                <c:pt idx="4">
                  <c:v>915</c:v>
                </c:pt>
              </c:numCache>
            </c:numRef>
          </c:val>
          <c:smooth val="0"/>
        </c:ser>
        <c:ser>
          <c:idx val="2"/>
          <c:order val="2"/>
          <c:tx>
            <c:v>All Stops</c:v>
          </c:tx>
          <c:spPr>
            <a:ln w="25400">
              <a:solidFill>
                <a:srgbClr val="000000"/>
              </a:solidFill>
              <a:prstDash val="solid"/>
            </a:ln>
          </c:spPr>
          <c:marker>
            <c:symbol val="none"/>
          </c:marker>
          <c:cat>
            <c:numRef>
              <c:f>'Table 5.21d Ecc Board 1330-1600'!$C$3:$G$3</c:f>
              <c:numCache>
                <c:formatCode>mmm\-yy</c:formatCode>
                <c:ptCount val="5"/>
                <c:pt idx="0">
                  <c:v>41671</c:v>
                </c:pt>
                <c:pt idx="1">
                  <c:v>41913</c:v>
                </c:pt>
                <c:pt idx="2">
                  <c:v>42339</c:v>
                </c:pt>
                <c:pt idx="3">
                  <c:v>42705</c:v>
                </c:pt>
                <c:pt idx="4">
                  <c:v>43101</c:v>
                </c:pt>
              </c:numCache>
            </c:numRef>
          </c:cat>
          <c:val>
            <c:numRef>
              <c:f>'Table 5.21d Ecc Board 1330-1600'!$C$19:$G$19</c:f>
              <c:numCache>
                <c:formatCode>General</c:formatCode>
                <c:ptCount val="5"/>
                <c:pt idx="0">
                  <c:v>1295</c:v>
                </c:pt>
                <c:pt idx="1">
                  <c:v>1015</c:v>
                </c:pt>
                <c:pt idx="2">
                  <c:v>1101</c:v>
                </c:pt>
                <c:pt idx="3">
                  <c:v>1258</c:v>
                </c:pt>
                <c:pt idx="4" formatCode="0">
                  <c:v>1355.8</c:v>
                </c:pt>
              </c:numCache>
            </c:numRef>
          </c:val>
          <c:smooth val="0"/>
        </c:ser>
        <c:dLbls>
          <c:showLegendKey val="0"/>
          <c:showVal val="0"/>
          <c:showCatName val="0"/>
          <c:showSerName val="0"/>
          <c:showPercent val="0"/>
          <c:showBubbleSize val="0"/>
        </c:dLbls>
        <c:smooth val="0"/>
        <c:axId val="522016512"/>
        <c:axId val="522017688"/>
      </c:lineChart>
      <c:catAx>
        <c:axId val="522016512"/>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7688"/>
        <c:crosses val="autoZero"/>
        <c:auto val="0"/>
        <c:lblAlgn val="ctr"/>
        <c:lblOffset val="100"/>
        <c:tickLblSkip val="1"/>
        <c:tickMarkSkip val="1"/>
        <c:noMultiLvlLbl val="0"/>
      </c:catAx>
      <c:valAx>
        <c:axId val="522017688"/>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447374002492113E-2"/>
              <c:y val="0.372522193150719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6512"/>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5.8e Manchester</a:t>
            </a:r>
            <a:r>
              <a:rPr lang="en-GB" baseline="0"/>
              <a:t> </a:t>
            </a:r>
            <a:r>
              <a:rPr lang="en-GB"/>
              <a:t>Bound Boarders on the Eccles Line 1600-1859 (Feb 2014</a:t>
            </a:r>
            <a:r>
              <a:rPr lang="en-GB" baseline="0"/>
              <a:t> - </a:t>
            </a:r>
            <a:r>
              <a:rPr lang="en-GB"/>
              <a:t>Jan 2018)</a:t>
            </a:r>
          </a:p>
        </c:rich>
      </c:tx>
      <c:layout>
        <c:manualLayout>
          <c:xMode val="edge"/>
          <c:yMode val="edge"/>
          <c:x val="0.14549914855837107"/>
          <c:y val="2.3334374218124197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5.21e Ecc Board PM Peak'!$C$3:$G$3</c:f>
              <c:numCache>
                <c:formatCode>mmm\-yy</c:formatCode>
                <c:ptCount val="5"/>
                <c:pt idx="0">
                  <c:v>41671</c:v>
                </c:pt>
                <c:pt idx="1">
                  <c:v>41913</c:v>
                </c:pt>
                <c:pt idx="2">
                  <c:v>42339</c:v>
                </c:pt>
                <c:pt idx="3">
                  <c:v>42705</c:v>
                </c:pt>
                <c:pt idx="4">
                  <c:v>43101</c:v>
                </c:pt>
              </c:numCache>
            </c:numRef>
          </c:cat>
          <c:val>
            <c:numRef>
              <c:f>'Table 5.21e Ecc Board PM Peak'!$C$8:$G$8</c:f>
              <c:numCache>
                <c:formatCode>General</c:formatCode>
                <c:ptCount val="5"/>
                <c:pt idx="0">
                  <c:v>592</c:v>
                </c:pt>
                <c:pt idx="1">
                  <c:v>574</c:v>
                </c:pt>
                <c:pt idx="2">
                  <c:v>695</c:v>
                </c:pt>
                <c:pt idx="3">
                  <c:v>668</c:v>
                </c:pt>
                <c:pt idx="4">
                  <c:v>782</c:v>
                </c:pt>
              </c:numCache>
            </c:numRef>
          </c:val>
          <c:smooth val="0"/>
        </c:ser>
        <c:ser>
          <c:idx val="1"/>
          <c:order val="1"/>
          <c:tx>
            <c:v>Inner Stops</c:v>
          </c:tx>
          <c:spPr>
            <a:ln w="25400">
              <a:solidFill>
                <a:srgbClr val="00B0F0"/>
              </a:solidFill>
              <a:prstDash val="solid"/>
            </a:ln>
          </c:spPr>
          <c:marker>
            <c:symbol val="none"/>
          </c:marker>
          <c:cat>
            <c:numRef>
              <c:f>'Table 5.21e Ecc Board PM Peak'!$C$3:$G$3</c:f>
              <c:numCache>
                <c:formatCode>mmm\-yy</c:formatCode>
                <c:ptCount val="5"/>
                <c:pt idx="0">
                  <c:v>41671</c:v>
                </c:pt>
                <c:pt idx="1">
                  <c:v>41913</c:v>
                </c:pt>
                <c:pt idx="2">
                  <c:v>42339</c:v>
                </c:pt>
                <c:pt idx="3">
                  <c:v>42705</c:v>
                </c:pt>
                <c:pt idx="4">
                  <c:v>43101</c:v>
                </c:pt>
              </c:numCache>
            </c:numRef>
          </c:cat>
          <c:val>
            <c:numRef>
              <c:f>'Table 5.21e Ecc Board PM Peak'!$C$17:$G$17</c:f>
              <c:numCache>
                <c:formatCode>General</c:formatCode>
                <c:ptCount val="5"/>
                <c:pt idx="0">
                  <c:v>2066</c:v>
                </c:pt>
                <c:pt idx="1">
                  <c:v>2049</c:v>
                </c:pt>
                <c:pt idx="2">
                  <c:v>2504</c:v>
                </c:pt>
                <c:pt idx="3">
                  <c:v>2490</c:v>
                </c:pt>
                <c:pt idx="4">
                  <c:v>2832</c:v>
                </c:pt>
              </c:numCache>
            </c:numRef>
          </c:val>
          <c:smooth val="0"/>
        </c:ser>
        <c:ser>
          <c:idx val="2"/>
          <c:order val="2"/>
          <c:tx>
            <c:v>All Stops</c:v>
          </c:tx>
          <c:spPr>
            <a:ln w="25400">
              <a:solidFill>
                <a:srgbClr val="000000"/>
              </a:solidFill>
              <a:prstDash val="solid"/>
            </a:ln>
          </c:spPr>
          <c:marker>
            <c:symbol val="none"/>
          </c:marker>
          <c:cat>
            <c:numRef>
              <c:f>'Table 5.21e Ecc Board PM Peak'!$C$3:$G$3</c:f>
              <c:numCache>
                <c:formatCode>mmm\-yy</c:formatCode>
                <c:ptCount val="5"/>
                <c:pt idx="0">
                  <c:v>41671</c:v>
                </c:pt>
                <c:pt idx="1">
                  <c:v>41913</c:v>
                </c:pt>
                <c:pt idx="2">
                  <c:v>42339</c:v>
                </c:pt>
                <c:pt idx="3">
                  <c:v>42705</c:v>
                </c:pt>
                <c:pt idx="4">
                  <c:v>43101</c:v>
                </c:pt>
              </c:numCache>
            </c:numRef>
          </c:cat>
          <c:val>
            <c:numRef>
              <c:f>'Table 5.21e Ecc Board PM Peak'!$C$19:$G$19</c:f>
              <c:numCache>
                <c:formatCode>General</c:formatCode>
                <c:ptCount val="5"/>
                <c:pt idx="0">
                  <c:v>2658</c:v>
                </c:pt>
                <c:pt idx="1">
                  <c:v>2623</c:v>
                </c:pt>
                <c:pt idx="2">
                  <c:v>3199</c:v>
                </c:pt>
                <c:pt idx="3">
                  <c:v>3158</c:v>
                </c:pt>
                <c:pt idx="4">
                  <c:v>3614</c:v>
                </c:pt>
              </c:numCache>
            </c:numRef>
          </c:val>
          <c:smooth val="0"/>
        </c:ser>
        <c:dLbls>
          <c:showLegendKey val="0"/>
          <c:showVal val="0"/>
          <c:showCatName val="0"/>
          <c:showSerName val="0"/>
          <c:showPercent val="0"/>
          <c:showBubbleSize val="0"/>
        </c:dLbls>
        <c:smooth val="0"/>
        <c:axId val="522018864"/>
        <c:axId val="478561656"/>
      </c:lineChart>
      <c:catAx>
        <c:axId val="522018864"/>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478561656"/>
        <c:crosses val="autoZero"/>
        <c:auto val="0"/>
        <c:lblAlgn val="ctr"/>
        <c:lblOffset val="100"/>
        <c:tickLblSkip val="1"/>
        <c:tickMarkSkip val="1"/>
        <c:noMultiLvlLbl val="0"/>
      </c:catAx>
      <c:valAx>
        <c:axId val="478561656"/>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1.447374002492113E-2"/>
              <c:y val="0.313405109128042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018864"/>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5.3: Rail Peak Period Patronage by Corridor 1999 - 2017</a:t>
            </a:r>
          </a:p>
        </c:rich>
      </c:tx>
      <c:layout>
        <c:manualLayout>
          <c:xMode val="edge"/>
          <c:yMode val="edge"/>
          <c:x val="0.22767315134297353"/>
          <c:y val="2.3473970515590314E-2"/>
        </c:manualLayout>
      </c:layout>
      <c:overlay val="0"/>
      <c:spPr>
        <a:noFill/>
        <a:ln w="25400">
          <a:noFill/>
        </a:ln>
      </c:spPr>
    </c:title>
    <c:autoTitleDeleted val="0"/>
    <c:plotArea>
      <c:layout>
        <c:manualLayout>
          <c:layoutTarget val="inner"/>
          <c:xMode val="edge"/>
          <c:yMode val="edge"/>
          <c:x val="9.0237528835523884E-2"/>
          <c:y val="9.6244352085974372E-2"/>
          <c:w val="0.82324742833329678"/>
          <c:h val="0.71833343623824764"/>
        </c:manualLayout>
      </c:layout>
      <c:lineChart>
        <c:grouping val="standard"/>
        <c:varyColors val="0"/>
        <c:ser>
          <c:idx val="0"/>
          <c:order val="0"/>
          <c:tx>
            <c:v>Wigan/Bolton</c:v>
          </c:tx>
          <c:spPr>
            <a:ln w="25400">
              <a:solidFill>
                <a:srgbClr val="000000"/>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5.2'!$C$3:$U$3</c:f>
              <c:numCache>
                <c:formatCode>General</c:formatCode>
                <c:ptCount val="19"/>
                <c:pt idx="0">
                  <c:v>3306</c:v>
                </c:pt>
                <c:pt idx="1">
                  <c:v>3356</c:v>
                </c:pt>
                <c:pt idx="2">
                  <c:v>3624</c:v>
                </c:pt>
                <c:pt idx="3">
                  <c:v>2970</c:v>
                </c:pt>
                <c:pt idx="4">
                  <c:v>3338</c:v>
                </c:pt>
                <c:pt idx="5">
                  <c:v>3574</c:v>
                </c:pt>
                <c:pt idx="6">
                  <c:v>3898</c:v>
                </c:pt>
                <c:pt idx="7">
                  <c:v>3937</c:v>
                </c:pt>
                <c:pt idx="8">
                  <c:v>4444</c:v>
                </c:pt>
                <c:pt idx="9">
                  <c:v>4573</c:v>
                </c:pt>
                <c:pt idx="10" formatCode="0">
                  <c:v>4573</c:v>
                </c:pt>
                <c:pt idx="11" formatCode="0">
                  <c:v>3247.0641336566964</c:v>
                </c:pt>
                <c:pt idx="12" formatCode="0">
                  <c:v>4306.8270008084073</c:v>
                </c:pt>
                <c:pt idx="13" formatCode="0">
                  <c:v>4850</c:v>
                </c:pt>
                <c:pt idx="14" formatCode="0">
                  <c:v>4519</c:v>
                </c:pt>
                <c:pt idx="15" formatCode="0">
                  <c:v>4626.6364812419151</c:v>
                </c:pt>
                <c:pt idx="16" formatCode="0">
                  <c:v>4575</c:v>
                </c:pt>
                <c:pt idx="17" formatCode="0">
                  <c:v>4538.2037533512066</c:v>
                </c:pt>
                <c:pt idx="18" formatCode="0">
                  <c:v>4561.5080428954425</c:v>
                </c:pt>
              </c:numCache>
            </c:numRef>
          </c:val>
          <c:smooth val="0"/>
        </c:ser>
        <c:ser>
          <c:idx val="1"/>
          <c:order val="1"/>
          <c:tx>
            <c:v>Rochdale/Oldham</c:v>
          </c:tx>
          <c:spPr>
            <a:ln w="25400">
              <a:solidFill>
                <a:srgbClr val="7030A0"/>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5.2'!$C$4:$U$4</c:f>
              <c:numCache>
                <c:formatCode>General</c:formatCode>
                <c:ptCount val="19"/>
                <c:pt idx="0">
                  <c:v>1268</c:v>
                </c:pt>
                <c:pt idx="1">
                  <c:v>1377</c:v>
                </c:pt>
                <c:pt idx="2">
                  <c:v>1383</c:v>
                </c:pt>
                <c:pt idx="3">
                  <c:v>1133</c:v>
                </c:pt>
                <c:pt idx="4">
                  <c:v>1322</c:v>
                </c:pt>
                <c:pt idx="5">
                  <c:v>1572</c:v>
                </c:pt>
                <c:pt idx="6">
                  <c:v>1619</c:v>
                </c:pt>
                <c:pt idx="7">
                  <c:v>1437</c:v>
                </c:pt>
                <c:pt idx="8">
                  <c:v>1518</c:v>
                </c:pt>
                <c:pt idx="9">
                  <c:v>1442</c:v>
                </c:pt>
                <c:pt idx="10" formatCode="0">
                  <c:v>1104.23636363636</c:v>
                </c:pt>
                <c:pt idx="11" formatCode="0">
                  <c:v>1153</c:v>
                </c:pt>
                <c:pt idx="12" formatCode="0">
                  <c:v>1068.8866442199776</c:v>
                </c:pt>
                <c:pt idx="13" formatCode="0">
                  <c:v>1144</c:v>
                </c:pt>
                <c:pt idx="14" formatCode="0">
                  <c:v>1098</c:v>
                </c:pt>
                <c:pt idx="15" formatCode="0">
                  <c:v>1216</c:v>
                </c:pt>
                <c:pt idx="16" formatCode="0">
                  <c:v>1217</c:v>
                </c:pt>
                <c:pt idx="17" formatCode="0">
                  <c:v>1405</c:v>
                </c:pt>
                <c:pt idx="18" formatCode="0">
                  <c:v>1187</c:v>
                </c:pt>
              </c:numCache>
            </c:numRef>
          </c:val>
          <c:smooth val="0"/>
        </c:ser>
        <c:ser>
          <c:idx val="2"/>
          <c:order val="2"/>
          <c:tx>
            <c:v>Ashton</c:v>
          </c:tx>
          <c:spPr>
            <a:ln w="25400">
              <a:solidFill>
                <a:schemeClr val="bg1">
                  <a:lumMod val="65000"/>
                </a:schemeClr>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5.2'!$C$5:$U$5</c:f>
              <c:numCache>
                <c:formatCode>General</c:formatCode>
                <c:ptCount val="19"/>
                <c:pt idx="0">
                  <c:v>931</c:v>
                </c:pt>
                <c:pt idx="1">
                  <c:v>871</c:v>
                </c:pt>
                <c:pt idx="2">
                  <c:v>930</c:v>
                </c:pt>
                <c:pt idx="3">
                  <c:v>1046</c:v>
                </c:pt>
                <c:pt idx="4">
                  <c:v>1061</c:v>
                </c:pt>
                <c:pt idx="5">
                  <c:v>1230</c:v>
                </c:pt>
                <c:pt idx="6">
                  <c:v>1273</c:v>
                </c:pt>
                <c:pt idx="7">
                  <c:v>1268</c:v>
                </c:pt>
                <c:pt idx="8">
                  <c:v>1261</c:v>
                </c:pt>
                <c:pt idx="9">
                  <c:v>1244</c:v>
                </c:pt>
                <c:pt idx="10" formatCode="0">
                  <c:v>1237</c:v>
                </c:pt>
                <c:pt idx="11" formatCode="0">
                  <c:v>1442</c:v>
                </c:pt>
                <c:pt idx="12" formatCode="0">
                  <c:v>1551</c:v>
                </c:pt>
                <c:pt idx="13" formatCode="0">
                  <c:v>1353</c:v>
                </c:pt>
                <c:pt idx="14" formatCode="0">
                  <c:v>1209</c:v>
                </c:pt>
                <c:pt idx="15" formatCode="0">
                  <c:v>1291</c:v>
                </c:pt>
                <c:pt idx="16" formatCode="0">
                  <c:v>1420</c:v>
                </c:pt>
                <c:pt idx="17" formatCode="0">
                  <c:v>1538</c:v>
                </c:pt>
                <c:pt idx="18" formatCode="0">
                  <c:v>1581</c:v>
                </c:pt>
              </c:numCache>
            </c:numRef>
          </c:val>
          <c:smooth val="0"/>
        </c:ser>
        <c:ser>
          <c:idx val="3"/>
          <c:order val="3"/>
          <c:tx>
            <c:v>Marple/Glossop</c:v>
          </c:tx>
          <c:spPr>
            <a:ln w="25400">
              <a:solidFill>
                <a:srgbClr val="00B0F0"/>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5.2'!$C$9:$U$9</c:f>
              <c:numCache>
                <c:formatCode>General</c:formatCode>
                <c:ptCount val="19"/>
                <c:pt idx="0">
                  <c:v>2173</c:v>
                </c:pt>
                <c:pt idx="1">
                  <c:v>2280</c:v>
                </c:pt>
                <c:pt idx="2">
                  <c:v>2026</c:v>
                </c:pt>
                <c:pt idx="3">
                  <c:v>1793</c:v>
                </c:pt>
                <c:pt idx="4">
                  <c:v>2038</c:v>
                </c:pt>
                <c:pt idx="5">
                  <c:v>2270</c:v>
                </c:pt>
                <c:pt idx="6">
                  <c:v>2400</c:v>
                </c:pt>
                <c:pt idx="7">
                  <c:v>2335</c:v>
                </c:pt>
                <c:pt idx="8">
                  <c:v>2539</c:v>
                </c:pt>
                <c:pt idx="9">
                  <c:v>2518</c:v>
                </c:pt>
                <c:pt idx="10" formatCode="0">
                  <c:v>2426.1021897810201</c:v>
                </c:pt>
                <c:pt idx="11" formatCode="0">
                  <c:v>2614</c:v>
                </c:pt>
                <c:pt idx="12" formatCode="0">
                  <c:v>2644</c:v>
                </c:pt>
                <c:pt idx="13" formatCode="0">
                  <c:v>2905.2862263184843</c:v>
                </c:pt>
                <c:pt idx="14" formatCode="0">
                  <c:v>2896</c:v>
                </c:pt>
                <c:pt idx="15" formatCode="0">
                  <c:v>3078</c:v>
                </c:pt>
                <c:pt idx="16" formatCode="0">
                  <c:v>3137.7406263784737</c:v>
                </c:pt>
                <c:pt idx="17" formatCode="0">
                  <c:v>3329</c:v>
                </c:pt>
                <c:pt idx="18" formatCode="0">
                  <c:v>3367</c:v>
                </c:pt>
              </c:numCache>
            </c:numRef>
          </c:val>
          <c:smooth val="0"/>
        </c:ser>
        <c:ser>
          <c:idx val="4"/>
          <c:order val="4"/>
          <c:tx>
            <c:v>Stockport</c:v>
          </c:tx>
          <c:spPr>
            <a:ln w="25400">
              <a:solidFill>
                <a:srgbClr val="FFC000"/>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5.2'!$C$10:$U$10</c:f>
              <c:numCache>
                <c:formatCode>General</c:formatCode>
                <c:ptCount val="19"/>
                <c:pt idx="0">
                  <c:v>2396</c:v>
                </c:pt>
                <c:pt idx="1">
                  <c:v>2175</c:v>
                </c:pt>
                <c:pt idx="2">
                  <c:v>2152</c:v>
                </c:pt>
                <c:pt idx="3">
                  <c:v>2218</c:v>
                </c:pt>
                <c:pt idx="4">
                  <c:v>2392</c:v>
                </c:pt>
                <c:pt idx="5">
                  <c:v>2216</c:v>
                </c:pt>
                <c:pt idx="6">
                  <c:v>2513</c:v>
                </c:pt>
                <c:pt idx="7">
                  <c:v>2576</c:v>
                </c:pt>
                <c:pt idx="8">
                  <c:v>2801</c:v>
                </c:pt>
                <c:pt idx="9">
                  <c:v>2941</c:v>
                </c:pt>
                <c:pt idx="10" formatCode="0">
                  <c:v>2760.0636557610237</c:v>
                </c:pt>
                <c:pt idx="11" formatCode="0">
                  <c:v>2922.1742532005701</c:v>
                </c:pt>
                <c:pt idx="12" formatCode="0">
                  <c:v>2804</c:v>
                </c:pt>
                <c:pt idx="13" formatCode="0">
                  <c:v>2970.1162354705666</c:v>
                </c:pt>
                <c:pt idx="14" formatCode="0">
                  <c:v>2959</c:v>
                </c:pt>
                <c:pt idx="15" formatCode="0">
                  <c:v>3083</c:v>
                </c:pt>
                <c:pt idx="16" formatCode="0">
                  <c:v>3459.2841025641028</c:v>
                </c:pt>
                <c:pt idx="17" formatCode="0">
                  <c:v>3736</c:v>
                </c:pt>
                <c:pt idx="18" formatCode="0">
                  <c:v>3823</c:v>
                </c:pt>
              </c:numCache>
            </c:numRef>
          </c:val>
          <c:smooth val="0"/>
        </c:ser>
        <c:ser>
          <c:idx val="5"/>
          <c:order val="5"/>
          <c:tx>
            <c:v>Styal (Excl Airport)</c:v>
          </c:tx>
          <c:spPr>
            <a:ln w="25400">
              <a:solidFill>
                <a:srgbClr val="92D050"/>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5.2'!$C$11:$U$11</c:f>
              <c:numCache>
                <c:formatCode>General</c:formatCode>
                <c:ptCount val="19"/>
                <c:pt idx="0">
                  <c:v>523</c:v>
                </c:pt>
                <c:pt idx="1">
                  <c:v>568</c:v>
                </c:pt>
                <c:pt idx="2">
                  <c:v>550</c:v>
                </c:pt>
                <c:pt idx="3">
                  <c:v>460</c:v>
                </c:pt>
                <c:pt idx="4">
                  <c:v>616</c:v>
                </c:pt>
                <c:pt idx="5">
                  <c:v>709</c:v>
                </c:pt>
                <c:pt idx="6">
                  <c:v>802</c:v>
                </c:pt>
                <c:pt idx="7">
                  <c:v>807</c:v>
                </c:pt>
                <c:pt idx="8">
                  <c:v>884</c:v>
                </c:pt>
                <c:pt idx="9">
                  <c:v>966</c:v>
                </c:pt>
                <c:pt idx="10" formatCode="0">
                  <c:v>952.92988929889293</c:v>
                </c:pt>
                <c:pt idx="11" formatCode="0">
                  <c:v>1053.92619926199</c:v>
                </c:pt>
                <c:pt idx="12" formatCode="0">
                  <c:v>1186</c:v>
                </c:pt>
                <c:pt idx="13" formatCode="0">
                  <c:v>1051</c:v>
                </c:pt>
                <c:pt idx="14" formatCode="0">
                  <c:v>1034</c:v>
                </c:pt>
                <c:pt idx="15" formatCode="0">
                  <c:v>1004</c:v>
                </c:pt>
                <c:pt idx="16" formatCode="0">
                  <c:v>1043.3271889400921</c:v>
                </c:pt>
                <c:pt idx="17" formatCode="0">
                  <c:v>1130</c:v>
                </c:pt>
                <c:pt idx="18" formatCode="0">
                  <c:v>1024</c:v>
                </c:pt>
              </c:numCache>
            </c:numRef>
          </c:val>
          <c:smooth val="0"/>
        </c:ser>
        <c:ser>
          <c:idx val="7"/>
          <c:order val="6"/>
          <c:tx>
            <c:v>Manchester Airport</c:v>
          </c:tx>
          <c:spPr>
            <a:ln w="25400">
              <a:solidFill>
                <a:srgbClr val="FF0000"/>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5.2'!$C$12:$U$12</c:f>
              <c:numCache>
                <c:formatCode>General</c:formatCode>
                <c:ptCount val="19"/>
                <c:pt idx="0">
                  <c:v>213</c:v>
                </c:pt>
                <c:pt idx="1">
                  <c:v>178</c:v>
                </c:pt>
                <c:pt idx="2">
                  <c:v>256</c:v>
                </c:pt>
                <c:pt idx="3">
                  <c:v>222</c:v>
                </c:pt>
                <c:pt idx="4">
                  <c:v>282</c:v>
                </c:pt>
                <c:pt idx="5">
                  <c:v>429</c:v>
                </c:pt>
                <c:pt idx="6">
                  <c:v>298</c:v>
                </c:pt>
                <c:pt idx="7">
                  <c:v>455</c:v>
                </c:pt>
                <c:pt idx="8">
                  <c:v>407</c:v>
                </c:pt>
                <c:pt idx="9">
                  <c:v>435</c:v>
                </c:pt>
                <c:pt idx="10" formatCode="0">
                  <c:v>530</c:v>
                </c:pt>
                <c:pt idx="11" formatCode="0">
                  <c:v>454</c:v>
                </c:pt>
                <c:pt idx="12" formatCode="0">
                  <c:v>634</c:v>
                </c:pt>
                <c:pt idx="13" formatCode="0">
                  <c:v>693</c:v>
                </c:pt>
                <c:pt idx="14" formatCode="0">
                  <c:v>609</c:v>
                </c:pt>
                <c:pt idx="15" formatCode="0">
                  <c:v>683</c:v>
                </c:pt>
                <c:pt idx="16" formatCode="0">
                  <c:v>763</c:v>
                </c:pt>
                <c:pt idx="17" formatCode="0">
                  <c:v>749</c:v>
                </c:pt>
                <c:pt idx="18" formatCode="0">
                  <c:v>876</c:v>
                </c:pt>
              </c:numCache>
            </c:numRef>
          </c:val>
          <c:smooth val="0"/>
        </c:ser>
        <c:ser>
          <c:idx val="6"/>
          <c:order val="7"/>
          <c:tx>
            <c:v>Irlam</c:v>
          </c:tx>
          <c:spPr>
            <a:ln w="25400">
              <a:solidFill>
                <a:srgbClr val="FFFF00"/>
              </a:solidFill>
              <a:prstDash val="solid"/>
            </a:ln>
          </c:spPr>
          <c:marker>
            <c:symbol val="none"/>
          </c:marker>
          <c:cat>
            <c:numRef>
              <c:f>'Table 5.2'!$C$2:$U$2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5.2'!$C$13:$U$13</c:f>
              <c:numCache>
                <c:formatCode>General</c:formatCode>
                <c:ptCount val="19"/>
                <c:pt idx="0">
                  <c:v>367</c:v>
                </c:pt>
                <c:pt idx="1">
                  <c:v>366</c:v>
                </c:pt>
                <c:pt idx="2">
                  <c:v>369</c:v>
                </c:pt>
                <c:pt idx="3">
                  <c:v>380</c:v>
                </c:pt>
                <c:pt idx="4">
                  <c:v>405</c:v>
                </c:pt>
                <c:pt idx="5">
                  <c:v>399</c:v>
                </c:pt>
                <c:pt idx="6">
                  <c:v>483</c:v>
                </c:pt>
                <c:pt idx="7">
                  <c:v>607</c:v>
                </c:pt>
                <c:pt idx="8">
                  <c:v>546</c:v>
                </c:pt>
                <c:pt idx="9">
                  <c:v>515</c:v>
                </c:pt>
                <c:pt idx="10" formatCode="0">
                  <c:v>563.71681415929208</c:v>
                </c:pt>
                <c:pt idx="11" formatCode="0">
                  <c:v>520</c:v>
                </c:pt>
                <c:pt idx="12" formatCode="0">
                  <c:v>532.72171253822626</c:v>
                </c:pt>
                <c:pt idx="13" formatCode="0">
                  <c:v>528</c:v>
                </c:pt>
                <c:pt idx="14" formatCode="0">
                  <c:v>534</c:v>
                </c:pt>
                <c:pt idx="15" formatCode="0">
                  <c:v>513.29085872576184</c:v>
                </c:pt>
                <c:pt idx="16" formatCode="0">
                  <c:v>627.19113573407208</c:v>
                </c:pt>
                <c:pt idx="17" formatCode="0">
                  <c:v>843</c:v>
                </c:pt>
                <c:pt idx="18" formatCode="0">
                  <c:v>723</c:v>
                </c:pt>
              </c:numCache>
            </c:numRef>
          </c:val>
          <c:smooth val="0"/>
        </c:ser>
        <c:dLbls>
          <c:showLegendKey val="0"/>
          <c:showVal val="0"/>
          <c:showCatName val="0"/>
          <c:showSerName val="0"/>
          <c:showPercent val="0"/>
          <c:showBubbleSize val="0"/>
        </c:dLbls>
        <c:smooth val="0"/>
        <c:axId val="484205680"/>
        <c:axId val="484206856"/>
      </c:lineChart>
      <c:catAx>
        <c:axId val="484205680"/>
        <c:scaling>
          <c:orientation val="minMax"/>
        </c:scaling>
        <c:delete val="0"/>
        <c:axPos val="b"/>
        <c:title>
          <c:tx>
            <c:rich>
              <a:bodyPr/>
              <a:lstStyle/>
              <a:p>
                <a:pPr>
                  <a:defRPr sz="940" b="1" i="0" u="none" strike="noStrike" baseline="0">
                    <a:solidFill>
                      <a:srgbClr val="000000"/>
                    </a:solidFill>
                    <a:latin typeface="Calibri"/>
                    <a:ea typeface="Calibri"/>
                    <a:cs typeface="Calibri"/>
                  </a:defRPr>
                </a:pPr>
                <a:r>
                  <a:rPr lang="en-GB"/>
                  <a:t>Year</a:t>
                </a:r>
              </a:p>
            </c:rich>
          </c:tx>
          <c:layout>
            <c:manualLayout>
              <c:xMode val="edge"/>
              <c:yMode val="edge"/>
              <c:x val="0.43063047830631657"/>
              <c:y val="0.930311568196832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10" b="0" i="0" u="none" strike="noStrike" baseline="0">
                <a:solidFill>
                  <a:srgbClr val="000000"/>
                </a:solidFill>
                <a:latin typeface="Calibri"/>
                <a:ea typeface="Calibri"/>
                <a:cs typeface="Calibri"/>
              </a:defRPr>
            </a:pPr>
            <a:endParaRPr lang="en-US"/>
          </a:p>
        </c:txPr>
        <c:crossAx val="484206856"/>
        <c:crosses val="autoZero"/>
        <c:auto val="1"/>
        <c:lblAlgn val="ctr"/>
        <c:lblOffset val="100"/>
        <c:tickLblSkip val="1"/>
        <c:tickMarkSkip val="1"/>
        <c:noMultiLvlLbl val="0"/>
      </c:catAx>
      <c:valAx>
        <c:axId val="484206856"/>
        <c:scaling>
          <c:orientation val="minMax"/>
        </c:scaling>
        <c:delete val="0"/>
        <c:axPos val="l"/>
        <c:majorGridlines>
          <c:spPr>
            <a:ln w="3175">
              <a:solidFill>
                <a:srgbClr val="000000"/>
              </a:solidFill>
              <a:prstDash val="solid"/>
            </a:ln>
          </c:spPr>
        </c:majorGridlines>
        <c:title>
          <c:tx>
            <c:rich>
              <a:bodyPr/>
              <a:lstStyle/>
              <a:p>
                <a:pPr>
                  <a:defRPr sz="920" b="1" i="0" u="none" strike="noStrike" baseline="0">
                    <a:solidFill>
                      <a:srgbClr val="000000"/>
                    </a:solidFill>
                    <a:latin typeface="Calibri"/>
                    <a:ea typeface="Calibri"/>
                    <a:cs typeface="Calibri"/>
                  </a:defRPr>
                </a:pPr>
                <a:r>
                  <a:rPr lang="en-GB"/>
                  <a:t>Manchester Bound Boarders (0730 - 0930)</a:t>
                </a:r>
              </a:p>
            </c:rich>
          </c:tx>
          <c:layout>
            <c:manualLayout>
              <c:xMode val="edge"/>
              <c:yMode val="edge"/>
              <c:x val="6.2892512967714243E-3"/>
              <c:y val="0.222732158480189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0" b="0" i="0" u="none" strike="noStrike" baseline="0">
                <a:solidFill>
                  <a:srgbClr val="000000"/>
                </a:solidFill>
                <a:latin typeface="Calibri"/>
                <a:ea typeface="Calibri"/>
                <a:cs typeface="Calibri"/>
              </a:defRPr>
            </a:pPr>
            <a:endParaRPr lang="en-US"/>
          </a:p>
        </c:txPr>
        <c:crossAx val="484205680"/>
        <c:crosses val="autoZero"/>
        <c:crossBetween val="between"/>
      </c:valAx>
      <c:spPr>
        <a:no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5.8f Eccles</a:t>
            </a:r>
            <a:r>
              <a:rPr lang="en-GB" baseline="0"/>
              <a:t> </a:t>
            </a:r>
            <a:r>
              <a:rPr lang="en-GB"/>
              <a:t>Bound Alighters on the Eccles Line Pre 07:30 (Feb 2014 - Jan 2018)</a:t>
            </a:r>
          </a:p>
        </c:rich>
      </c:tx>
      <c:layout>
        <c:manualLayout>
          <c:xMode val="edge"/>
          <c:yMode val="edge"/>
          <c:x val="0.20778864763116731"/>
          <c:y val="2.0871162383845985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5.21f Ecc Alight Pre 0730'!$C$3:$G$3</c:f>
              <c:numCache>
                <c:formatCode>mmm\-yy</c:formatCode>
                <c:ptCount val="5"/>
                <c:pt idx="0">
                  <c:v>41671</c:v>
                </c:pt>
                <c:pt idx="1">
                  <c:v>41913</c:v>
                </c:pt>
                <c:pt idx="2">
                  <c:v>42339</c:v>
                </c:pt>
                <c:pt idx="3">
                  <c:v>42705</c:v>
                </c:pt>
                <c:pt idx="4">
                  <c:v>43101</c:v>
                </c:pt>
              </c:numCache>
            </c:numRef>
          </c:cat>
          <c:val>
            <c:numRef>
              <c:f>'Table 5.21f Ecc Alight Pre 0730'!$C$8:$G$8</c:f>
              <c:numCache>
                <c:formatCode>General</c:formatCode>
                <c:ptCount val="5"/>
                <c:pt idx="0">
                  <c:v>39</c:v>
                </c:pt>
                <c:pt idx="1">
                  <c:v>70</c:v>
                </c:pt>
                <c:pt idx="2">
                  <c:v>57</c:v>
                </c:pt>
                <c:pt idx="3">
                  <c:v>77</c:v>
                </c:pt>
                <c:pt idx="4">
                  <c:v>74</c:v>
                </c:pt>
              </c:numCache>
            </c:numRef>
          </c:val>
          <c:smooth val="0"/>
        </c:ser>
        <c:ser>
          <c:idx val="1"/>
          <c:order val="1"/>
          <c:tx>
            <c:v>Inner Stops</c:v>
          </c:tx>
          <c:spPr>
            <a:ln w="25400">
              <a:solidFill>
                <a:srgbClr val="00B0F0"/>
              </a:solidFill>
              <a:prstDash val="solid"/>
            </a:ln>
          </c:spPr>
          <c:marker>
            <c:symbol val="none"/>
          </c:marker>
          <c:cat>
            <c:numRef>
              <c:f>'Table 5.21f Ecc Alight Pre 0730'!$C$3:$G$3</c:f>
              <c:numCache>
                <c:formatCode>mmm\-yy</c:formatCode>
                <c:ptCount val="5"/>
                <c:pt idx="0">
                  <c:v>41671</c:v>
                </c:pt>
                <c:pt idx="1">
                  <c:v>41913</c:v>
                </c:pt>
                <c:pt idx="2">
                  <c:v>42339</c:v>
                </c:pt>
                <c:pt idx="3">
                  <c:v>42705</c:v>
                </c:pt>
                <c:pt idx="4">
                  <c:v>43101</c:v>
                </c:pt>
              </c:numCache>
            </c:numRef>
          </c:cat>
          <c:val>
            <c:numRef>
              <c:f>'Table 5.21f Ecc Alight Pre 0730'!$C$17:$G$17</c:f>
              <c:numCache>
                <c:formatCode>General</c:formatCode>
                <c:ptCount val="5"/>
                <c:pt idx="0">
                  <c:v>155</c:v>
                </c:pt>
                <c:pt idx="1">
                  <c:v>123</c:v>
                </c:pt>
                <c:pt idx="2">
                  <c:v>139</c:v>
                </c:pt>
                <c:pt idx="3">
                  <c:v>187</c:v>
                </c:pt>
                <c:pt idx="4">
                  <c:v>243</c:v>
                </c:pt>
              </c:numCache>
            </c:numRef>
          </c:val>
          <c:smooth val="0"/>
        </c:ser>
        <c:ser>
          <c:idx val="2"/>
          <c:order val="2"/>
          <c:tx>
            <c:v>All Stops</c:v>
          </c:tx>
          <c:spPr>
            <a:ln w="25400">
              <a:solidFill>
                <a:srgbClr val="000000"/>
              </a:solidFill>
              <a:prstDash val="solid"/>
            </a:ln>
          </c:spPr>
          <c:marker>
            <c:symbol val="none"/>
          </c:marker>
          <c:cat>
            <c:numRef>
              <c:f>'Table 5.21f Ecc Alight Pre 0730'!$C$3:$G$3</c:f>
              <c:numCache>
                <c:formatCode>mmm\-yy</c:formatCode>
                <c:ptCount val="5"/>
                <c:pt idx="0">
                  <c:v>41671</c:v>
                </c:pt>
                <c:pt idx="1">
                  <c:v>41913</c:v>
                </c:pt>
                <c:pt idx="2">
                  <c:v>42339</c:v>
                </c:pt>
                <c:pt idx="3">
                  <c:v>42705</c:v>
                </c:pt>
                <c:pt idx="4">
                  <c:v>43101</c:v>
                </c:pt>
              </c:numCache>
            </c:numRef>
          </c:cat>
          <c:val>
            <c:numRef>
              <c:f>'Table 5.21f Ecc Alight Pre 0730'!$C$19:$G$19</c:f>
              <c:numCache>
                <c:formatCode>General</c:formatCode>
                <c:ptCount val="5"/>
                <c:pt idx="0">
                  <c:v>194</c:v>
                </c:pt>
                <c:pt idx="1">
                  <c:v>193</c:v>
                </c:pt>
                <c:pt idx="2">
                  <c:v>196</c:v>
                </c:pt>
                <c:pt idx="3">
                  <c:v>264</c:v>
                </c:pt>
                <c:pt idx="4">
                  <c:v>317</c:v>
                </c:pt>
              </c:numCache>
            </c:numRef>
          </c:val>
          <c:smooth val="0"/>
        </c:ser>
        <c:dLbls>
          <c:showLegendKey val="0"/>
          <c:showVal val="0"/>
          <c:showCatName val="0"/>
          <c:showSerName val="0"/>
          <c:showPercent val="0"/>
          <c:showBubbleSize val="0"/>
        </c:dLbls>
        <c:smooth val="0"/>
        <c:axId val="522641816"/>
        <c:axId val="522646520"/>
      </c:lineChart>
      <c:catAx>
        <c:axId val="522641816"/>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6520"/>
        <c:crosses val="autoZero"/>
        <c:auto val="0"/>
        <c:lblAlgn val="ctr"/>
        <c:lblOffset val="100"/>
        <c:tickLblSkip val="1"/>
        <c:tickMarkSkip val="1"/>
        <c:noMultiLvlLbl val="0"/>
      </c:catAx>
      <c:valAx>
        <c:axId val="52264652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Eccles Bound Alighters </a:t>
                </a:r>
              </a:p>
            </c:rich>
          </c:tx>
          <c:layout>
            <c:manualLayout>
              <c:xMode val="edge"/>
              <c:yMode val="edge"/>
              <c:x val="1.447374002492113E-2"/>
              <c:y val="0.392227887824945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1816"/>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5.8g Eccles Bound Alighters on the Eccles Line in the AM Peak Period (2000-Jan</a:t>
            </a:r>
            <a:r>
              <a:rPr lang="en-GB" baseline="0"/>
              <a:t> 2018</a:t>
            </a:r>
            <a:r>
              <a:rPr lang="en-GB"/>
              <a:t>)</a:t>
            </a:r>
          </a:p>
        </c:rich>
      </c:tx>
      <c:layout>
        <c:manualLayout>
          <c:xMode val="edge"/>
          <c:yMode val="edge"/>
          <c:x val="0.20107386576677916"/>
          <c:y val="3.6167341430499329E-2"/>
        </c:manualLayout>
      </c:layout>
      <c:overlay val="0"/>
      <c:spPr>
        <a:noFill/>
        <a:ln w="25400">
          <a:noFill/>
        </a:ln>
      </c:spPr>
    </c:title>
    <c:autoTitleDeleted val="0"/>
    <c:plotArea>
      <c:layout>
        <c:manualLayout>
          <c:layoutTarget val="inner"/>
          <c:xMode val="edge"/>
          <c:yMode val="edge"/>
          <c:x val="0.10107993022611304"/>
          <c:y val="0.1076923076923077"/>
          <c:w val="0.84332519382046023"/>
          <c:h val="0.74505494505494507"/>
        </c:manualLayout>
      </c:layout>
      <c:lineChart>
        <c:grouping val="standard"/>
        <c:varyColors val="0"/>
        <c:ser>
          <c:idx val="0"/>
          <c:order val="0"/>
          <c:tx>
            <c:v>Outer Stops</c:v>
          </c:tx>
          <c:spPr>
            <a:ln w="25400">
              <a:solidFill>
                <a:srgbClr val="FFC000"/>
              </a:solidFill>
              <a:prstDash val="solid"/>
            </a:ln>
          </c:spPr>
          <c:marker>
            <c:symbol val="none"/>
          </c:marker>
          <c:cat>
            <c:numRef>
              <c:f>'Table 5.21g Ecc Alight AM Peak'!$C$3:$T$3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5.21g Ecc Alight AM Peak'!$C$8:$T$8</c:f>
              <c:numCache>
                <c:formatCode>General</c:formatCode>
                <c:ptCount val="18"/>
                <c:pt idx="0">
                  <c:v>162</c:v>
                </c:pt>
                <c:pt idx="1">
                  <c:v>164</c:v>
                </c:pt>
                <c:pt idx="2">
                  <c:v>215</c:v>
                </c:pt>
                <c:pt idx="3">
                  <c:v>202</c:v>
                </c:pt>
                <c:pt idx="4">
                  <c:v>281</c:v>
                </c:pt>
                <c:pt idx="5">
                  <c:v>283</c:v>
                </c:pt>
                <c:pt idx="6">
                  <c:v>299</c:v>
                </c:pt>
                <c:pt idx="7">
                  <c:v>305</c:v>
                </c:pt>
                <c:pt idx="8">
                  <c:v>329</c:v>
                </c:pt>
                <c:pt idx="9">
                  <c:v>316</c:v>
                </c:pt>
                <c:pt idx="10">
                  <c:v>388</c:v>
                </c:pt>
                <c:pt idx="11">
                  <c:v>361</c:v>
                </c:pt>
                <c:pt idx="12">
                  <c:v>371</c:v>
                </c:pt>
                <c:pt idx="13">
                  <c:v>313</c:v>
                </c:pt>
                <c:pt idx="14">
                  <c:v>324</c:v>
                </c:pt>
                <c:pt idx="15">
                  <c:v>334</c:v>
                </c:pt>
                <c:pt idx="16">
                  <c:v>310</c:v>
                </c:pt>
                <c:pt idx="17">
                  <c:v>350</c:v>
                </c:pt>
              </c:numCache>
            </c:numRef>
          </c:val>
          <c:smooth val="0"/>
        </c:ser>
        <c:ser>
          <c:idx val="1"/>
          <c:order val="1"/>
          <c:tx>
            <c:v>Inner Stops</c:v>
          </c:tx>
          <c:spPr>
            <a:ln w="25400">
              <a:solidFill>
                <a:srgbClr val="00B0F0"/>
              </a:solidFill>
              <a:prstDash val="solid"/>
            </a:ln>
          </c:spPr>
          <c:marker>
            <c:symbol val="none"/>
          </c:marker>
          <c:cat>
            <c:numRef>
              <c:f>'Table 5.21g Ecc Alight AM Peak'!$C$3:$T$3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5.21g Ecc Alight AM Peak'!$C$17:$T$17</c:f>
              <c:numCache>
                <c:formatCode>General</c:formatCode>
                <c:ptCount val="18"/>
                <c:pt idx="0">
                  <c:v>654</c:v>
                </c:pt>
                <c:pt idx="1">
                  <c:v>823</c:v>
                </c:pt>
                <c:pt idx="2">
                  <c:v>809</c:v>
                </c:pt>
                <c:pt idx="3">
                  <c:v>945</c:v>
                </c:pt>
                <c:pt idx="4">
                  <c:v>893</c:v>
                </c:pt>
                <c:pt idx="5">
                  <c:v>857</c:v>
                </c:pt>
                <c:pt idx="6">
                  <c:v>819</c:v>
                </c:pt>
                <c:pt idx="7">
                  <c:v>1131</c:v>
                </c:pt>
                <c:pt idx="8">
                  <c:v>828</c:v>
                </c:pt>
                <c:pt idx="9">
                  <c:v>650</c:v>
                </c:pt>
                <c:pt idx="10">
                  <c:v>683</c:v>
                </c:pt>
                <c:pt idx="11">
                  <c:v>1155</c:v>
                </c:pt>
                <c:pt idx="12">
                  <c:v>1212</c:v>
                </c:pt>
                <c:pt idx="13">
                  <c:v>1254</c:v>
                </c:pt>
                <c:pt idx="14">
                  <c:v>1412</c:v>
                </c:pt>
                <c:pt idx="15">
                  <c:v>1343</c:v>
                </c:pt>
                <c:pt idx="16">
                  <c:v>1694</c:v>
                </c:pt>
                <c:pt idx="17">
                  <c:v>1918</c:v>
                </c:pt>
              </c:numCache>
            </c:numRef>
          </c:val>
          <c:smooth val="0"/>
        </c:ser>
        <c:ser>
          <c:idx val="2"/>
          <c:order val="2"/>
          <c:tx>
            <c:v>All Stops</c:v>
          </c:tx>
          <c:spPr>
            <a:ln w="25400">
              <a:solidFill>
                <a:schemeClr val="tx1"/>
              </a:solidFill>
              <a:prstDash val="solid"/>
            </a:ln>
          </c:spPr>
          <c:marker>
            <c:symbol val="none"/>
          </c:marker>
          <c:cat>
            <c:numRef>
              <c:f>'Table 5.21g Ecc Alight AM Peak'!$C$3:$T$3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5.21g Ecc Alight AM Peak'!$C$19:$T$19</c:f>
              <c:numCache>
                <c:formatCode>General</c:formatCode>
                <c:ptCount val="18"/>
                <c:pt idx="0">
                  <c:v>816</c:v>
                </c:pt>
                <c:pt idx="1">
                  <c:v>987</c:v>
                </c:pt>
                <c:pt idx="2">
                  <c:v>1024</c:v>
                </c:pt>
                <c:pt idx="3">
                  <c:v>1147</c:v>
                </c:pt>
                <c:pt idx="4">
                  <c:v>1174</c:v>
                </c:pt>
                <c:pt idx="5">
                  <c:v>1140</c:v>
                </c:pt>
                <c:pt idx="6">
                  <c:v>1118</c:v>
                </c:pt>
                <c:pt idx="7">
                  <c:v>1436</c:v>
                </c:pt>
                <c:pt idx="8">
                  <c:v>1157</c:v>
                </c:pt>
                <c:pt idx="9">
                  <c:v>966</c:v>
                </c:pt>
                <c:pt idx="10">
                  <c:v>1071</c:v>
                </c:pt>
                <c:pt idx="11">
                  <c:v>1516</c:v>
                </c:pt>
                <c:pt idx="12">
                  <c:v>1583</c:v>
                </c:pt>
                <c:pt idx="13">
                  <c:v>1567</c:v>
                </c:pt>
                <c:pt idx="14">
                  <c:v>1736</c:v>
                </c:pt>
                <c:pt idx="15">
                  <c:v>1677</c:v>
                </c:pt>
                <c:pt idx="16">
                  <c:v>2004</c:v>
                </c:pt>
                <c:pt idx="17">
                  <c:v>2268</c:v>
                </c:pt>
              </c:numCache>
            </c:numRef>
          </c:val>
          <c:smooth val="0"/>
        </c:ser>
        <c:dLbls>
          <c:showLegendKey val="0"/>
          <c:showVal val="0"/>
          <c:showCatName val="0"/>
          <c:showSerName val="0"/>
          <c:showPercent val="0"/>
          <c:showBubbleSize val="0"/>
        </c:dLbls>
        <c:smooth val="0"/>
        <c:axId val="522639856"/>
        <c:axId val="522643776"/>
      </c:lineChart>
      <c:catAx>
        <c:axId val="522639856"/>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420322459692536"/>
              <c:y val="0.924542063820969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3776"/>
        <c:crosses val="autoZero"/>
        <c:auto val="1"/>
        <c:lblAlgn val="ctr"/>
        <c:lblOffset val="100"/>
        <c:tickLblSkip val="1"/>
        <c:tickMarkSkip val="1"/>
        <c:noMultiLvlLbl val="0"/>
      </c:catAx>
      <c:valAx>
        <c:axId val="522643776"/>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Eccles Bound Alighters</a:t>
                </a:r>
              </a:p>
            </c:rich>
          </c:tx>
          <c:layout>
            <c:manualLayout>
              <c:xMode val="edge"/>
              <c:yMode val="edge"/>
              <c:x val="2.0498727694084111E-2"/>
              <c:y val="0.438384085950652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39856"/>
        <c:crosses val="autoZero"/>
        <c:crossBetween val="between"/>
      </c:valAx>
      <c:spPr>
        <a:solidFill>
          <a:schemeClr val="bg1"/>
        </a:solidFill>
        <a:ln w="12700">
          <a:solidFill>
            <a:srgbClr val="808080"/>
          </a:solidFill>
          <a:prstDash val="solid"/>
        </a:ln>
      </c:spPr>
    </c:plotArea>
    <c:legend>
      <c:legendPos val="b"/>
      <c:layout>
        <c:manualLayout>
          <c:xMode val="edge"/>
          <c:yMode val="edge"/>
          <c:x val="0.27999031911757943"/>
          <c:y val="0.92469976334641824"/>
          <c:w val="0.43658494703908318"/>
          <c:h val="4.2132574220429354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5.8h Eccles Bound Alighters on the Eccles Line</a:t>
            </a:r>
            <a:r>
              <a:rPr lang="en-GB" baseline="0"/>
              <a:t> - 0930 - 1330 (</a:t>
            </a:r>
            <a:r>
              <a:rPr lang="en-GB"/>
              <a:t>2000-Jan</a:t>
            </a:r>
            <a:r>
              <a:rPr lang="en-GB" baseline="0"/>
              <a:t> 2018</a:t>
            </a:r>
            <a:r>
              <a:rPr lang="en-GB"/>
              <a:t>)</a:t>
            </a:r>
          </a:p>
        </c:rich>
      </c:tx>
      <c:layout>
        <c:manualLayout>
          <c:xMode val="edge"/>
          <c:yMode val="edge"/>
          <c:x val="0.23086321137611235"/>
          <c:y val="4.5678250798602681E-2"/>
        </c:manualLayout>
      </c:layout>
      <c:overlay val="0"/>
      <c:spPr>
        <a:noFill/>
        <a:ln w="25400">
          <a:noFill/>
        </a:ln>
      </c:spPr>
    </c:title>
    <c:autoTitleDeleted val="0"/>
    <c:plotArea>
      <c:layout>
        <c:manualLayout>
          <c:layoutTarget val="inner"/>
          <c:xMode val="edge"/>
          <c:yMode val="edge"/>
          <c:x val="9.7595473833097593E-2"/>
          <c:y val="0.11363636363636363"/>
          <c:w val="0.85632016891564622"/>
          <c:h val="0.76137217136056456"/>
        </c:manualLayout>
      </c:layout>
      <c:lineChart>
        <c:grouping val="standard"/>
        <c:varyColors val="0"/>
        <c:ser>
          <c:idx val="0"/>
          <c:order val="0"/>
          <c:tx>
            <c:v>Outer Stops</c:v>
          </c:tx>
          <c:spPr>
            <a:ln w="25400">
              <a:solidFill>
                <a:srgbClr val="FFC000"/>
              </a:solidFill>
              <a:prstDash val="solid"/>
            </a:ln>
          </c:spPr>
          <c:marker>
            <c:symbol val="none"/>
          </c:marker>
          <c:cat>
            <c:numRef>
              <c:f>'Table 5.21h Ecc Alight 930-1330'!$C$3:$T$3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5.21h Ecc Alight 930-1330'!$C$8:$T$8</c:f>
              <c:numCache>
                <c:formatCode>0</c:formatCode>
                <c:ptCount val="18"/>
                <c:pt idx="0" formatCode="General">
                  <c:v>199</c:v>
                </c:pt>
                <c:pt idx="1">
                  <c:v>233</c:v>
                </c:pt>
                <c:pt idx="2">
                  <c:v>328</c:v>
                </c:pt>
                <c:pt idx="3">
                  <c:v>276</c:v>
                </c:pt>
                <c:pt idx="4">
                  <c:v>370</c:v>
                </c:pt>
                <c:pt idx="5">
                  <c:v>382</c:v>
                </c:pt>
                <c:pt idx="6">
                  <c:v>559</c:v>
                </c:pt>
                <c:pt idx="7">
                  <c:v>447</c:v>
                </c:pt>
                <c:pt idx="8">
                  <c:v>478</c:v>
                </c:pt>
                <c:pt idx="9">
                  <c:v>371</c:v>
                </c:pt>
                <c:pt idx="10">
                  <c:v>505</c:v>
                </c:pt>
                <c:pt idx="11">
                  <c:v>526</c:v>
                </c:pt>
                <c:pt idx="12">
                  <c:v>470</c:v>
                </c:pt>
                <c:pt idx="13">
                  <c:v>407</c:v>
                </c:pt>
                <c:pt idx="14">
                  <c:v>473</c:v>
                </c:pt>
                <c:pt idx="15">
                  <c:v>431</c:v>
                </c:pt>
                <c:pt idx="16">
                  <c:v>446</c:v>
                </c:pt>
                <c:pt idx="17">
                  <c:v>367.7</c:v>
                </c:pt>
              </c:numCache>
            </c:numRef>
          </c:val>
          <c:smooth val="0"/>
        </c:ser>
        <c:ser>
          <c:idx val="1"/>
          <c:order val="1"/>
          <c:tx>
            <c:v>Inner Stops</c:v>
          </c:tx>
          <c:spPr>
            <a:ln w="25400">
              <a:solidFill>
                <a:srgbClr val="00B0F0"/>
              </a:solidFill>
              <a:prstDash val="solid"/>
            </a:ln>
          </c:spPr>
          <c:marker>
            <c:symbol val="none"/>
          </c:marker>
          <c:cat>
            <c:numRef>
              <c:f>'Table 5.21h Ecc Alight 930-1330'!$C$3:$T$3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5.21h Ecc Alight 930-1330'!$C$17:$T$17</c:f>
              <c:numCache>
                <c:formatCode>0</c:formatCode>
                <c:ptCount val="18"/>
                <c:pt idx="0" formatCode="General">
                  <c:v>331</c:v>
                </c:pt>
                <c:pt idx="1">
                  <c:v>485</c:v>
                </c:pt>
                <c:pt idx="2">
                  <c:v>535</c:v>
                </c:pt>
                <c:pt idx="3">
                  <c:v>593</c:v>
                </c:pt>
                <c:pt idx="4">
                  <c:v>508</c:v>
                </c:pt>
                <c:pt idx="5">
                  <c:v>701</c:v>
                </c:pt>
                <c:pt idx="6">
                  <c:v>525</c:v>
                </c:pt>
                <c:pt idx="7">
                  <c:v>571</c:v>
                </c:pt>
                <c:pt idx="8">
                  <c:v>688</c:v>
                </c:pt>
                <c:pt idx="9">
                  <c:v>418</c:v>
                </c:pt>
                <c:pt idx="10">
                  <c:v>651</c:v>
                </c:pt>
                <c:pt idx="11">
                  <c:v>1166</c:v>
                </c:pt>
                <c:pt idx="12">
                  <c:v>1269</c:v>
                </c:pt>
                <c:pt idx="13">
                  <c:v>1149</c:v>
                </c:pt>
                <c:pt idx="14">
                  <c:v>686</c:v>
                </c:pt>
                <c:pt idx="15">
                  <c:v>697</c:v>
                </c:pt>
                <c:pt idx="16">
                  <c:v>1334</c:v>
                </c:pt>
                <c:pt idx="17">
                  <c:v>1481</c:v>
                </c:pt>
              </c:numCache>
            </c:numRef>
          </c:val>
          <c:smooth val="0"/>
        </c:ser>
        <c:ser>
          <c:idx val="2"/>
          <c:order val="2"/>
          <c:tx>
            <c:v>All Stops</c:v>
          </c:tx>
          <c:spPr>
            <a:ln w="25400">
              <a:solidFill>
                <a:schemeClr val="tx1"/>
              </a:solidFill>
              <a:prstDash val="solid"/>
            </a:ln>
          </c:spPr>
          <c:marker>
            <c:symbol val="none"/>
          </c:marker>
          <c:cat>
            <c:numRef>
              <c:f>'Table 5.21h Ecc Alight 930-1330'!$C$3:$T$3</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mmm\-yy">
                  <c:v>41913</c:v>
                </c:pt>
                <c:pt idx="15" formatCode="mmm\-yy">
                  <c:v>42339</c:v>
                </c:pt>
                <c:pt idx="16" formatCode="mmm\-yy">
                  <c:v>42705</c:v>
                </c:pt>
                <c:pt idx="17" formatCode="mmm\-yy">
                  <c:v>43101</c:v>
                </c:pt>
              </c:numCache>
            </c:numRef>
          </c:cat>
          <c:val>
            <c:numRef>
              <c:f>'Table 5.21h Ecc Alight 930-1330'!$C$19:$T$19</c:f>
              <c:numCache>
                <c:formatCode>0</c:formatCode>
                <c:ptCount val="18"/>
                <c:pt idx="0" formatCode="General">
                  <c:v>530</c:v>
                </c:pt>
                <c:pt idx="1">
                  <c:v>718</c:v>
                </c:pt>
                <c:pt idx="2">
                  <c:v>863</c:v>
                </c:pt>
                <c:pt idx="3">
                  <c:v>869</c:v>
                </c:pt>
                <c:pt idx="4">
                  <c:v>878</c:v>
                </c:pt>
                <c:pt idx="5">
                  <c:v>1083</c:v>
                </c:pt>
                <c:pt idx="6">
                  <c:v>1084</c:v>
                </c:pt>
                <c:pt idx="7">
                  <c:v>1018</c:v>
                </c:pt>
                <c:pt idx="8">
                  <c:v>1166</c:v>
                </c:pt>
                <c:pt idx="9">
                  <c:v>789</c:v>
                </c:pt>
                <c:pt idx="10">
                  <c:v>1156</c:v>
                </c:pt>
                <c:pt idx="11">
                  <c:v>1692</c:v>
                </c:pt>
                <c:pt idx="12">
                  <c:v>1739</c:v>
                </c:pt>
                <c:pt idx="13">
                  <c:v>1556</c:v>
                </c:pt>
                <c:pt idx="14">
                  <c:v>1457</c:v>
                </c:pt>
                <c:pt idx="15">
                  <c:v>1413</c:v>
                </c:pt>
                <c:pt idx="16">
                  <c:v>1780</c:v>
                </c:pt>
                <c:pt idx="17">
                  <c:v>1848.7</c:v>
                </c:pt>
              </c:numCache>
            </c:numRef>
          </c:val>
          <c:smooth val="0"/>
        </c:ser>
        <c:dLbls>
          <c:showLegendKey val="0"/>
          <c:showVal val="0"/>
          <c:showCatName val="0"/>
          <c:showSerName val="0"/>
          <c:showPercent val="0"/>
          <c:showBubbleSize val="0"/>
        </c:dLbls>
        <c:smooth val="0"/>
        <c:axId val="522642600"/>
        <c:axId val="522642992"/>
      </c:lineChart>
      <c:catAx>
        <c:axId val="522642600"/>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6518284307725788"/>
              <c:y val="0.939522975428487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2992"/>
        <c:crosses val="autoZero"/>
        <c:auto val="1"/>
        <c:lblAlgn val="ctr"/>
        <c:lblOffset val="100"/>
        <c:tickLblSkip val="1"/>
        <c:tickMarkSkip val="1"/>
        <c:noMultiLvlLbl val="0"/>
      </c:catAx>
      <c:valAx>
        <c:axId val="522642992"/>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Eccles Bound Alighters</a:t>
                </a:r>
              </a:p>
            </c:rich>
          </c:tx>
          <c:layout>
            <c:manualLayout>
              <c:xMode val="edge"/>
              <c:yMode val="edge"/>
              <c:x val="1.6947510685437605E-2"/>
              <c:y val="0.369332265185837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2600"/>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5.8i Eccles</a:t>
            </a:r>
            <a:r>
              <a:rPr lang="en-GB" baseline="0"/>
              <a:t> </a:t>
            </a:r>
            <a:r>
              <a:rPr lang="en-GB"/>
              <a:t>Bound Alighters on the Eccles Line 1330 - 1600 (Feb 2014 - Jan 2018)</a:t>
            </a:r>
          </a:p>
        </c:rich>
      </c:tx>
      <c:layout>
        <c:manualLayout>
          <c:xMode val="edge"/>
          <c:yMode val="edge"/>
          <c:x val="0.20778864763116731"/>
          <c:y val="2.0871162383845985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5.21i EccAlight 1330-1600'!$C$3:$G$3</c:f>
              <c:numCache>
                <c:formatCode>mmm\-yy</c:formatCode>
                <c:ptCount val="5"/>
                <c:pt idx="0">
                  <c:v>41671</c:v>
                </c:pt>
                <c:pt idx="1">
                  <c:v>41913</c:v>
                </c:pt>
                <c:pt idx="2">
                  <c:v>42339</c:v>
                </c:pt>
                <c:pt idx="3">
                  <c:v>42705</c:v>
                </c:pt>
                <c:pt idx="4">
                  <c:v>43101</c:v>
                </c:pt>
              </c:numCache>
            </c:numRef>
          </c:cat>
          <c:val>
            <c:numRef>
              <c:f>'Table 5.21i EccAlight 1330-1600'!$C$8:$G$8</c:f>
              <c:numCache>
                <c:formatCode>General</c:formatCode>
                <c:ptCount val="5"/>
                <c:pt idx="0">
                  <c:v>512</c:v>
                </c:pt>
                <c:pt idx="1">
                  <c:v>330</c:v>
                </c:pt>
                <c:pt idx="2">
                  <c:v>464</c:v>
                </c:pt>
                <c:pt idx="3">
                  <c:v>504</c:v>
                </c:pt>
                <c:pt idx="4" formatCode="0">
                  <c:v>525.9</c:v>
                </c:pt>
              </c:numCache>
            </c:numRef>
          </c:val>
          <c:smooth val="0"/>
        </c:ser>
        <c:ser>
          <c:idx val="1"/>
          <c:order val="1"/>
          <c:tx>
            <c:v>Inner Stops</c:v>
          </c:tx>
          <c:spPr>
            <a:ln w="25400">
              <a:solidFill>
                <a:srgbClr val="00B0F0"/>
              </a:solidFill>
              <a:prstDash val="solid"/>
            </a:ln>
          </c:spPr>
          <c:marker>
            <c:symbol val="none"/>
          </c:marker>
          <c:cat>
            <c:numRef>
              <c:f>'Table 5.21i EccAlight 1330-1600'!$C$3:$G$3</c:f>
              <c:numCache>
                <c:formatCode>mmm\-yy</c:formatCode>
                <c:ptCount val="5"/>
                <c:pt idx="0">
                  <c:v>41671</c:v>
                </c:pt>
                <c:pt idx="1">
                  <c:v>41913</c:v>
                </c:pt>
                <c:pt idx="2">
                  <c:v>42339</c:v>
                </c:pt>
                <c:pt idx="3">
                  <c:v>42705</c:v>
                </c:pt>
                <c:pt idx="4">
                  <c:v>43101</c:v>
                </c:pt>
              </c:numCache>
            </c:numRef>
          </c:cat>
          <c:val>
            <c:numRef>
              <c:f>'Table 5.21i EccAlight 1330-1600'!$C$17:$G$17</c:f>
              <c:numCache>
                <c:formatCode>General</c:formatCode>
                <c:ptCount val="5"/>
                <c:pt idx="0">
                  <c:v>766</c:v>
                </c:pt>
                <c:pt idx="1">
                  <c:v>426</c:v>
                </c:pt>
                <c:pt idx="2">
                  <c:v>396</c:v>
                </c:pt>
                <c:pt idx="3">
                  <c:v>470</c:v>
                </c:pt>
                <c:pt idx="4">
                  <c:v>537</c:v>
                </c:pt>
              </c:numCache>
            </c:numRef>
          </c:val>
          <c:smooth val="0"/>
        </c:ser>
        <c:ser>
          <c:idx val="2"/>
          <c:order val="2"/>
          <c:tx>
            <c:v>All Stops</c:v>
          </c:tx>
          <c:spPr>
            <a:ln w="25400">
              <a:solidFill>
                <a:srgbClr val="000000"/>
              </a:solidFill>
              <a:prstDash val="solid"/>
            </a:ln>
          </c:spPr>
          <c:marker>
            <c:symbol val="none"/>
          </c:marker>
          <c:cat>
            <c:numRef>
              <c:f>'Table 5.21i EccAlight 1330-1600'!$C$3:$G$3</c:f>
              <c:numCache>
                <c:formatCode>mmm\-yy</c:formatCode>
                <c:ptCount val="5"/>
                <c:pt idx="0">
                  <c:v>41671</c:v>
                </c:pt>
                <c:pt idx="1">
                  <c:v>41913</c:v>
                </c:pt>
                <c:pt idx="2">
                  <c:v>42339</c:v>
                </c:pt>
                <c:pt idx="3">
                  <c:v>42705</c:v>
                </c:pt>
                <c:pt idx="4">
                  <c:v>43101</c:v>
                </c:pt>
              </c:numCache>
            </c:numRef>
          </c:cat>
          <c:val>
            <c:numRef>
              <c:f>'Table 5.21i EccAlight 1330-1600'!$C$19:$G$19</c:f>
              <c:numCache>
                <c:formatCode>General</c:formatCode>
                <c:ptCount val="5"/>
                <c:pt idx="0">
                  <c:v>1278</c:v>
                </c:pt>
                <c:pt idx="1">
                  <c:v>756</c:v>
                </c:pt>
                <c:pt idx="2">
                  <c:v>860</c:v>
                </c:pt>
                <c:pt idx="3">
                  <c:v>974</c:v>
                </c:pt>
                <c:pt idx="4" formatCode="0">
                  <c:v>1062.9000000000001</c:v>
                </c:pt>
              </c:numCache>
            </c:numRef>
          </c:val>
          <c:smooth val="0"/>
        </c:ser>
        <c:dLbls>
          <c:showLegendKey val="0"/>
          <c:showVal val="0"/>
          <c:showCatName val="0"/>
          <c:showSerName val="0"/>
          <c:showPercent val="0"/>
          <c:showBubbleSize val="0"/>
        </c:dLbls>
        <c:smooth val="0"/>
        <c:axId val="522644168"/>
        <c:axId val="522640640"/>
      </c:lineChart>
      <c:catAx>
        <c:axId val="522644168"/>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0640"/>
        <c:crosses val="autoZero"/>
        <c:auto val="0"/>
        <c:lblAlgn val="ctr"/>
        <c:lblOffset val="100"/>
        <c:tickLblSkip val="1"/>
        <c:tickMarkSkip val="1"/>
        <c:noMultiLvlLbl val="0"/>
      </c:catAx>
      <c:valAx>
        <c:axId val="52264064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Eccles Bound Alighters </a:t>
                </a:r>
              </a:p>
            </c:rich>
          </c:tx>
          <c:layout>
            <c:manualLayout>
              <c:xMode val="edge"/>
              <c:yMode val="edge"/>
              <c:x val="1.6157241708422813E-2"/>
              <c:y val="0.377448616819275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4168"/>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b="1" i="0" kern="12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Figure 5.8j Eccles Bound Alighters on the Eccles Line PM Peak (Feb 2014 - Jan 2018)</a:t>
            </a:r>
            <a:endParaRPr lang="en-GB">
              <a:effectLst/>
            </a:endParaRPr>
          </a:p>
        </c:rich>
      </c:tx>
      <c:layout>
        <c:manualLayout>
          <c:xMode val="edge"/>
          <c:yMode val="edge"/>
          <c:x val="0.17411861396113365"/>
          <c:y val="2.3334374218124197E-2"/>
        </c:manualLayout>
      </c:layout>
      <c:overlay val="0"/>
      <c:spPr>
        <a:noFill/>
        <a:ln w="25400">
          <a:noFill/>
        </a:ln>
      </c:spPr>
    </c:title>
    <c:autoTitleDeleted val="0"/>
    <c:plotArea>
      <c:layout>
        <c:manualLayout>
          <c:layoutTarget val="inner"/>
          <c:xMode val="edge"/>
          <c:yMode val="edge"/>
          <c:x val="0.10263164488566823"/>
          <c:y val="9.565227544611439E-2"/>
          <c:w val="0.83196764338883866"/>
          <c:h val="0.75869645751577097"/>
        </c:manualLayout>
      </c:layout>
      <c:lineChart>
        <c:grouping val="standard"/>
        <c:varyColors val="0"/>
        <c:ser>
          <c:idx val="0"/>
          <c:order val="0"/>
          <c:tx>
            <c:v>Outer Stops</c:v>
          </c:tx>
          <c:spPr>
            <a:ln w="25400">
              <a:solidFill>
                <a:srgbClr val="FFC000"/>
              </a:solidFill>
              <a:prstDash val="solid"/>
            </a:ln>
          </c:spPr>
          <c:marker>
            <c:symbol val="none"/>
          </c:marker>
          <c:cat>
            <c:numRef>
              <c:f>'Table 5.21j Ecc Alight PM Peak'!$C$3:$G$3</c:f>
              <c:numCache>
                <c:formatCode>mmm\-yy</c:formatCode>
                <c:ptCount val="5"/>
                <c:pt idx="0">
                  <c:v>41671</c:v>
                </c:pt>
                <c:pt idx="1">
                  <c:v>41913</c:v>
                </c:pt>
                <c:pt idx="2">
                  <c:v>42339</c:v>
                </c:pt>
                <c:pt idx="3">
                  <c:v>42705</c:v>
                </c:pt>
                <c:pt idx="4">
                  <c:v>43101</c:v>
                </c:pt>
              </c:numCache>
            </c:numRef>
          </c:cat>
          <c:val>
            <c:numRef>
              <c:f>'Table 5.21j Ecc Alight PM Peak'!$C$8:$G$8</c:f>
              <c:numCache>
                <c:formatCode>General</c:formatCode>
                <c:ptCount val="5"/>
                <c:pt idx="0">
                  <c:v>903</c:v>
                </c:pt>
                <c:pt idx="1">
                  <c:v>893</c:v>
                </c:pt>
                <c:pt idx="2">
                  <c:v>1020</c:v>
                </c:pt>
                <c:pt idx="3">
                  <c:v>1239</c:v>
                </c:pt>
                <c:pt idx="4">
                  <c:v>1438</c:v>
                </c:pt>
              </c:numCache>
            </c:numRef>
          </c:val>
          <c:smooth val="0"/>
        </c:ser>
        <c:ser>
          <c:idx val="1"/>
          <c:order val="1"/>
          <c:tx>
            <c:v>Inner Stops</c:v>
          </c:tx>
          <c:spPr>
            <a:ln w="25400">
              <a:solidFill>
                <a:srgbClr val="00B0F0"/>
              </a:solidFill>
              <a:prstDash val="solid"/>
            </a:ln>
          </c:spPr>
          <c:marker>
            <c:symbol val="none"/>
          </c:marker>
          <c:cat>
            <c:numRef>
              <c:f>'Table 5.21j Ecc Alight PM Peak'!$C$3:$G$3</c:f>
              <c:numCache>
                <c:formatCode>mmm\-yy</c:formatCode>
                <c:ptCount val="5"/>
                <c:pt idx="0">
                  <c:v>41671</c:v>
                </c:pt>
                <c:pt idx="1">
                  <c:v>41913</c:v>
                </c:pt>
                <c:pt idx="2">
                  <c:v>42339</c:v>
                </c:pt>
                <c:pt idx="3">
                  <c:v>42705</c:v>
                </c:pt>
                <c:pt idx="4">
                  <c:v>43101</c:v>
                </c:pt>
              </c:numCache>
            </c:numRef>
          </c:cat>
          <c:val>
            <c:numRef>
              <c:f>'Table 5.21j Ecc Alight PM Peak'!$C$17:$G$17</c:f>
              <c:numCache>
                <c:formatCode>General</c:formatCode>
                <c:ptCount val="5"/>
                <c:pt idx="0">
                  <c:v>1615</c:v>
                </c:pt>
                <c:pt idx="1">
                  <c:v>869</c:v>
                </c:pt>
                <c:pt idx="2">
                  <c:v>767</c:v>
                </c:pt>
                <c:pt idx="3">
                  <c:v>1149</c:v>
                </c:pt>
                <c:pt idx="4">
                  <c:v>1058</c:v>
                </c:pt>
              </c:numCache>
            </c:numRef>
          </c:val>
          <c:smooth val="0"/>
        </c:ser>
        <c:ser>
          <c:idx val="2"/>
          <c:order val="2"/>
          <c:tx>
            <c:v>All Stops</c:v>
          </c:tx>
          <c:spPr>
            <a:ln w="25400">
              <a:solidFill>
                <a:srgbClr val="000000"/>
              </a:solidFill>
              <a:prstDash val="solid"/>
            </a:ln>
          </c:spPr>
          <c:marker>
            <c:symbol val="none"/>
          </c:marker>
          <c:cat>
            <c:numRef>
              <c:f>'Table 5.21j Ecc Alight PM Peak'!$C$3:$G$3</c:f>
              <c:numCache>
                <c:formatCode>mmm\-yy</c:formatCode>
                <c:ptCount val="5"/>
                <c:pt idx="0">
                  <c:v>41671</c:v>
                </c:pt>
                <c:pt idx="1">
                  <c:v>41913</c:v>
                </c:pt>
                <c:pt idx="2">
                  <c:v>42339</c:v>
                </c:pt>
                <c:pt idx="3">
                  <c:v>42705</c:v>
                </c:pt>
                <c:pt idx="4">
                  <c:v>43101</c:v>
                </c:pt>
              </c:numCache>
            </c:numRef>
          </c:cat>
          <c:val>
            <c:numRef>
              <c:f>'Table 5.21j Ecc Alight PM Peak'!$C$19:$G$19</c:f>
              <c:numCache>
                <c:formatCode>General</c:formatCode>
                <c:ptCount val="5"/>
                <c:pt idx="0">
                  <c:v>2518</c:v>
                </c:pt>
                <c:pt idx="1">
                  <c:v>1762</c:v>
                </c:pt>
                <c:pt idx="2">
                  <c:v>1787</c:v>
                </c:pt>
                <c:pt idx="3">
                  <c:v>2388</c:v>
                </c:pt>
                <c:pt idx="4">
                  <c:v>2496</c:v>
                </c:pt>
              </c:numCache>
            </c:numRef>
          </c:val>
          <c:smooth val="0"/>
        </c:ser>
        <c:dLbls>
          <c:showLegendKey val="0"/>
          <c:showVal val="0"/>
          <c:showCatName val="0"/>
          <c:showSerName val="0"/>
          <c:showPercent val="0"/>
          <c:showBubbleSize val="0"/>
        </c:dLbls>
        <c:smooth val="0"/>
        <c:axId val="522644560"/>
        <c:axId val="522643384"/>
      </c:lineChart>
      <c:catAx>
        <c:axId val="522644560"/>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263184315075367"/>
              <c:y val="0.93260968072151795"/>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3384"/>
        <c:crosses val="autoZero"/>
        <c:auto val="0"/>
        <c:lblAlgn val="ctr"/>
        <c:lblOffset val="100"/>
        <c:tickLblSkip val="1"/>
        <c:tickMarkSkip val="1"/>
        <c:noMultiLvlLbl val="0"/>
      </c:catAx>
      <c:valAx>
        <c:axId val="522643384"/>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sz="950" b="1" i="0" kern="12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Eccles Bound Alighters </a:t>
                </a:r>
                <a:endParaRPr lang="en-GB">
                  <a:effectLst/>
                </a:endParaRPr>
              </a:p>
            </c:rich>
          </c:tx>
          <c:layout>
            <c:manualLayout>
              <c:xMode val="edge"/>
              <c:yMode val="edge"/>
              <c:x val="1.4473703082196693E-2"/>
              <c:y val="0.232119192125013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4560"/>
        <c:crosses val="autoZero"/>
        <c:crossBetween val="between"/>
      </c:valAx>
      <c:spPr>
        <a:solidFill>
          <a:schemeClr val="bg1"/>
        </a:solidFill>
        <a:ln w="12700">
          <a:solidFill>
            <a:schemeClr val="bg1">
              <a:lumMod val="75000"/>
            </a:schemeClr>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5.9a Manchester Bound Boarders on the East Didsbury Line - Pre-0730 (Feb 2014</a:t>
            </a:r>
            <a:r>
              <a:rPr lang="en-GB" baseline="0"/>
              <a:t> </a:t>
            </a:r>
            <a:r>
              <a:rPr lang="en-GB"/>
              <a:t>- Sep 2017)</a:t>
            </a:r>
          </a:p>
        </c:rich>
      </c:tx>
      <c:layout>
        <c:manualLayout>
          <c:xMode val="edge"/>
          <c:yMode val="edge"/>
          <c:x val="0.23834843793339636"/>
          <c:y val="2.7077872908834393E-2"/>
        </c:manualLayout>
      </c:layout>
      <c:overlay val="0"/>
      <c:spPr>
        <a:noFill/>
        <a:ln w="25400">
          <a:noFill/>
        </a:ln>
      </c:spPr>
    </c:title>
    <c:autoTitleDeleted val="0"/>
    <c:plotArea>
      <c:layout>
        <c:manualLayout>
          <c:layoutTarget val="inner"/>
          <c:xMode val="edge"/>
          <c:yMode val="edge"/>
          <c:x val="9.6234440695880039E-2"/>
          <c:y val="0.14243909606036137"/>
          <c:w val="0.82996640271451216"/>
          <c:h val="0.63066681048430595"/>
        </c:manualLayout>
      </c:layout>
      <c:lineChart>
        <c:grouping val="standard"/>
        <c:varyColors val="0"/>
        <c:ser>
          <c:idx val="2"/>
          <c:order val="0"/>
          <c:tx>
            <c:v>All Stops</c:v>
          </c:tx>
          <c:spPr>
            <a:ln w="25400">
              <a:solidFill>
                <a:srgbClr val="00B0F0"/>
              </a:solidFill>
              <a:prstDash val="solid"/>
            </a:ln>
          </c:spPr>
          <c:marker>
            <c:symbol val="none"/>
          </c:marker>
          <c:cat>
            <c:strRef>
              <c:f>'Table 5.22a E. Dids Pre 0730'!$B$3:$F$3</c:f>
              <c:strCache>
                <c:ptCount val="5"/>
                <c:pt idx="0">
                  <c:v>Feb 2014</c:v>
                </c:pt>
                <c:pt idx="1">
                  <c:v>Oct 2014</c:v>
                </c:pt>
                <c:pt idx="2">
                  <c:v>Nov 2015</c:v>
                </c:pt>
                <c:pt idx="3">
                  <c:v>Sep 2016</c:v>
                </c:pt>
                <c:pt idx="4">
                  <c:v>Sep 2017</c:v>
                </c:pt>
              </c:strCache>
            </c:strRef>
          </c:cat>
          <c:val>
            <c:numRef>
              <c:f>'Table 5.22a E. Dids Pre 0730'!$B$12:$F$12</c:f>
              <c:numCache>
                <c:formatCode>General</c:formatCode>
                <c:ptCount val="5"/>
                <c:pt idx="0">
                  <c:v>348</c:v>
                </c:pt>
                <c:pt idx="1">
                  <c:v>400</c:v>
                </c:pt>
                <c:pt idx="2">
                  <c:v>550</c:v>
                </c:pt>
                <c:pt idx="3">
                  <c:v>559</c:v>
                </c:pt>
                <c:pt idx="4">
                  <c:v>707</c:v>
                </c:pt>
              </c:numCache>
            </c:numRef>
          </c:val>
          <c:smooth val="0"/>
        </c:ser>
        <c:dLbls>
          <c:showLegendKey val="0"/>
          <c:showVal val="0"/>
          <c:showCatName val="0"/>
          <c:showSerName val="0"/>
          <c:showPercent val="0"/>
          <c:showBubbleSize val="0"/>
        </c:dLbls>
        <c:smooth val="0"/>
        <c:axId val="522645736"/>
        <c:axId val="522645344"/>
      </c:lineChart>
      <c:catAx>
        <c:axId val="522645736"/>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8818348201524314"/>
              <c:y val="0.859064178621507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5344"/>
        <c:crosses val="autoZero"/>
        <c:auto val="1"/>
        <c:lblAlgn val="ctr"/>
        <c:lblOffset val="100"/>
        <c:noMultiLvlLbl val="0"/>
      </c:catAx>
      <c:valAx>
        <c:axId val="522645344"/>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a:t>
                </a:r>
              </a:p>
            </c:rich>
          </c:tx>
          <c:layout>
            <c:manualLayout>
              <c:xMode val="edge"/>
              <c:yMode val="edge"/>
              <c:x val="4.038589423568076E-3"/>
              <c:y val="0.301835097743656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2645736"/>
        <c:crosses val="autoZero"/>
        <c:crossBetween val="between"/>
      </c:valAx>
      <c:spPr>
        <a:solidFill>
          <a:schemeClr val="bg1"/>
        </a:solidFill>
        <a:ln w="12700">
          <a:solidFill>
            <a:srgbClr val="808080"/>
          </a:solidFill>
          <a:prstDash val="solid"/>
        </a:ln>
      </c:spPr>
    </c:plotArea>
    <c:legend>
      <c:legendPos val="b"/>
      <c:layout>
        <c:manualLayout>
          <c:xMode val="edge"/>
          <c:yMode val="edge"/>
          <c:x val="0.42810143781532262"/>
          <c:y val="0.93236975515046916"/>
          <c:w val="0.18295962854673159"/>
          <c:h val="6.0379449826541337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5.9b Manchester Bound Boarders on the East Didsbury Line </a:t>
            </a:r>
            <a:r>
              <a:rPr lang="en-GB" baseline="0"/>
              <a:t> - </a:t>
            </a:r>
            <a:r>
              <a:rPr lang="en-GB"/>
              <a:t>AM Peak (Nov 2011-Sep 2017)</a:t>
            </a:r>
          </a:p>
        </c:rich>
      </c:tx>
      <c:layout>
        <c:manualLayout>
          <c:xMode val="edge"/>
          <c:yMode val="edge"/>
          <c:x val="0.25646845533197238"/>
          <c:y val="3.8056649129146573E-2"/>
        </c:manualLayout>
      </c:layout>
      <c:overlay val="0"/>
      <c:spPr>
        <a:noFill/>
        <a:ln w="25400">
          <a:noFill/>
        </a:ln>
      </c:spPr>
    </c:title>
    <c:autoTitleDeleted val="0"/>
    <c:plotArea>
      <c:layout>
        <c:manualLayout>
          <c:layoutTarget val="inner"/>
          <c:xMode val="edge"/>
          <c:yMode val="edge"/>
          <c:x val="9.6234440695880039E-2"/>
          <c:y val="0.14243909606036137"/>
          <c:w val="0.82996640271451216"/>
          <c:h val="0.63066681048430595"/>
        </c:manualLayout>
      </c:layout>
      <c:lineChart>
        <c:grouping val="standard"/>
        <c:varyColors val="0"/>
        <c:ser>
          <c:idx val="2"/>
          <c:order val="0"/>
          <c:tx>
            <c:v>All Stops</c:v>
          </c:tx>
          <c:spPr>
            <a:ln w="25400">
              <a:solidFill>
                <a:srgbClr val="00B0F0"/>
              </a:solidFill>
              <a:prstDash val="solid"/>
            </a:ln>
          </c:spPr>
          <c:marker>
            <c:symbol val="none"/>
          </c:marker>
          <c:cat>
            <c:strRef>
              <c:f>'Table 5.22b E Dids AM Peak'!$B$3:$H$3</c:f>
              <c:strCache>
                <c:ptCount val="7"/>
                <c:pt idx="0">
                  <c:v>Nov 2011</c:v>
                </c:pt>
                <c:pt idx="1">
                  <c:v>Nov 2012</c:v>
                </c:pt>
                <c:pt idx="2">
                  <c:v>Feb 2014</c:v>
                </c:pt>
                <c:pt idx="3">
                  <c:v>Oct 2014</c:v>
                </c:pt>
                <c:pt idx="4">
                  <c:v>Nov 2015</c:v>
                </c:pt>
                <c:pt idx="5">
                  <c:v>Sep 2016</c:v>
                </c:pt>
                <c:pt idx="6">
                  <c:v>Sep 2017</c:v>
                </c:pt>
              </c:strCache>
            </c:strRef>
          </c:cat>
          <c:val>
            <c:numRef>
              <c:f>'Table 5.22b E Dids AM Peak'!$B$12:$H$12</c:f>
              <c:numCache>
                <c:formatCode>General</c:formatCode>
                <c:ptCount val="7"/>
                <c:pt idx="0">
                  <c:v>815</c:v>
                </c:pt>
                <c:pt idx="1">
                  <c:v>968</c:v>
                </c:pt>
                <c:pt idx="2">
                  <c:v>2024</c:v>
                </c:pt>
                <c:pt idx="3">
                  <c:v>2315</c:v>
                </c:pt>
                <c:pt idx="4">
                  <c:v>2745</c:v>
                </c:pt>
                <c:pt idx="5">
                  <c:v>2852</c:v>
                </c:pt>
                <c:pt idx="6">
                  <c:v>3556</c:v>
                </c:pt>
              </c:numCache>
            </c:numRef>
          </c:val>
          <c:smooth val="0"/>
        </c:ser>
        <c:dLbls>
          <c:showLegendKey val="0"/>
          <c:showVal val="0"/>
          <c:showCatName val="0"/>
          <c:showSerName val="0"/>
          <c:showPercent val="0"/>
          <c:showBubbleSize val="0"/>
        </c:dLbls>
        <c:smooth val="0"/>
        <c:axId val="522641424"/>
        <c:axId val="524221008"/>
      </c:lineChart>
      <c:catAx>
        <c:axId val="522641424"/>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8818348201524314"/>
              <c:y val="0.859064178621507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1008"/>
        <c:crosses val="autoZero"/>
        <c:auto val="1"/>
        <c:lblAlgn val="ctr"/>
        <c:lblOffset val="100"/>
        <c:noMultiLvlLbl val="0"/>
      </c:catAx>
      <c:valAx>
        <c:axId val="524221008"/>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a:t>
                </a:r>
              </a:p>
            </c:rich>
          </c:tx>
          <c:layout>
            <c:manualLayout>
              <c:xMode val="edge"/>
              <c:yMode val="edge"/>
              <c:x val="1.351269962728013E-3"/>
              <c:y val="0.247550130273935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522641424"/>
        <c:crosses val="autoZero"/>
        <c:crossBetween val="between"/>
      </c:valAx>
      <c:spPr>
        <a:solidFill>
          <a:schemeClr val="bg1"/>
        </a:solidFill>
        <a:ln w="12700">
          <a:solidFill>
            <a:srgbClr val="808080"/>
          </a:solidFill>
          <a:prstDash val="solid"/>
        </a:ln>
      </c:spPr>
    </c:plotArea>
    <c:legend>
      <c:legendPos val="b"/>
      <c:layout>
        <c:manualLayout>
          <c:xMode val="edge"/>
          <c:yMode val="edge"/>
          <c:x val="0.39596293664775217"/>
          <c:y val="0.92505058678363739"/>
          <c:w val="0.27334689467895623"/>
          <c:h val="6.0379449826541337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5.9c Manchester Bound Boarders on the East Didsbury Line 0930 - 1330 (Nov 2011 - Sep 2017)</a:t>
            </a:r>
          </a:p>
        </c:rich>
      </c:tx>
      <c:layout>
        <c:manualLayout>
          <c:xMode val="edge"/>
          <c:yMode val="edge"/>
          <c:x val="0.21052063535161553"/>
          <c:y val="1.8774323546344271E-2"/>
        </c:manualLayout>
      </c:layout>
      <c:overlay val="0"/>
      <c:spPr>
        <a:noFill/>
        <a:ln w="25400">
          <a:noFill/>
        </a:ln>
      </c:spPr>
    </c:title>
    <c:autoTitleDeleted val="0"/>
    <c:plotArea>
      <c:layout>
        <c:manualLayout>
          <c:layoutTarget val="inner"/>
          <c:xMode val="edge"/>
          <c:yMode val="edge"/>
          <c:x val="9.6234440695880039E-2"/>
          <c:y val="0.14557524068494671"/>
          <c:w val="0.83546108176807121"/>
          <c:h val="0.58124676163052424"/>
        </c:manualLayout>
      </c:layout>
      <c:lineChart>
        <c:grouping val="standard"/>
        <c:varyColors val="0"/>
        <c:ser>
          <c:idx val="2"/>
          <c:order val="0"/>
          <c:tx>
            <c:v>All Stops</c:v>
          </c:tx>
          <c:spPr>
            <a:ln w="25400">
              <a:solidFill>
                <a:srgbClr val="00B0F0"/>
              </a:solidFill>
              <a:prstDash val="solid"/>
            </a:ln>
          </c:spPr>
          <c:marker>
            <c:symbol val="none"/>
          </c:marker>
          <c:cat>
            <c:strRef>
              <c:f>'Table 5.22c E.Dids 930-1330'!$B$3:$H$3</c:f>
              <c:strCache>
                <c:ptCount val="7"/>
                <c:pt idx="0">
                  <c:v>Nov 2011</c:v>
                </c:pt>
                <c:pt idx="1">
                  <c:v>Nov 2012</c:v>
                </c:pt>
                <c:pt idx="2">
                  <c:v>Feb 2014</c:v>
                </c:pt>
                <c:pt idx="3">
                  <c:v>Oct 2014</c:v>
                </c:pt>
                <c:pt idx="4">
                  <c:v>Nov 2015</c:v>
                </c:pt>
                <c:pt idx="5">
                  <c:v>Sep 2016</c:v>
                </c:pt>
                <c:pt idx="6">
                  <c:v>Sep 2017</c:v>
                </c:pt>
              </c:strCache>
            </c:strRef>
          </c:cat>
          <c:val>
            <c:numRef>
              <c:f>'Table 5.22c E.Dids 930-1330'!$B$12:$H$12</c:f>
              <c:numCache>
                <c:formatCode>General</c:formatCode>
                <c:ptCount val="7"/>
                <c:pt idx="0">
                  <c:v>555</c:v>
                </c:pt>
                <c:pt idx="1">
                  <c:v>646</c:v>
                </c:pt>
                <c:pt idx="2">
                  <c:v>1190</c:v>
                </c:pt>
                <c:pt idx="3">
                  <c:v>1103</c:v>
                </c:pt>
                <c:pt idx="4">
                  <c:v>1224</c:v>
                </c:pt>
                <c:pt idx="5">
                  <c:v>1477</c:v>
                </c:pt>
                <c:pt idx="6">
                  <c:v>1477</c:v>
                </c:pt>
              </c:numCache>
            </c:numRef>
          </c:val>
          <c:smooth val="0"/>
        </c:ser>
        <c:dLbls>
          <c:showLegendKey val="0"/>
          <c:showVal val="0"/>
          <c:showCatName val="0"/>
          <c:showSerName val="0"/>
          <c:showPercent val="0"/>
          <c:showBubbleSize val="0"/>
        </c:dLbls>
        <c:smooth val="0"/>
        <c:axId val="524221400"/>
        <c:axId val="524219048"/>
      </c:lineChart>
      <c:catAx>
        <c:axId val="524221400"/>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9164403832237019"/>
              <c:y val="0.82585089485173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19048"/>
        <c:crosses val="autoZero"/>
        <c:auto val="1"/>
        <c:lblAlgn val="ctr"/>
        <c:lblOffset val="100"/>
        <c:noMultiLvlLbl val="0"/>
      </c:catAx>
      <c:valAx>
        <c:axId val="524219048"/>
        <c:scaling>
          <c:orientation val="minMax"/>
          <c:min val="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Calibri"/>
                    <a:ea typeface="Calibri"/>
                    <a:cs typeface="Calibri"/>
                  </a:defRPr>
                </a:pPr>
                <a:r>
                  <a:rPr lang="en-US" sz="800" baseline="0"/>
                  <a:t>Manchester Bound Boarders </a:t>
                </a:r>
              </a:p>
            </c:rich>
          </c:tx>
          <c:layout>
            <c:manualLayout>
              <c:xMode val="edge"/>
              <c:yMode val="edge"/>
              <c:x val="1.1732573966616519E-3"/>
              <c:y val="0.269208405296488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1400"/>
        <c:crosses val="autoZero"/>
        <c:crossBetween val="between"/>
      </c:valAx>
      <c:spPr>
        <a:solidFill>
          <a:schemeClr val="bg1"/>
        </a:solidFill>
        <a:ln w="12700">
          <a:solidFill>
            <a:srgbClr val="808080"/>
          </a:solidFill>
          <a:prstDash val="solid"/>
        </a:ln>
      </c:spPr>
    </c:plotArea>
    <c:legend>
      <c:legendPos val="b"/>
      <c:layout>
        <c:manualLayout>
          <c:xMode val="edge"/>
          <c:yMode val="edge"/>
          <c:x val="0.34224537269135902"/>
          <c:y val="0.89751957397812321"/>
          <c:w val="0.34200473258868586"/>
          <c:h val="7.1256869590330341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50" b="1" i="0" u="none" strike="noStrike" kern="1200" baseline="0">
                <a:solidFill>
                  <a:srgbClr val="000000"/>
                </a:solidFill>
                <a:latin typeface="Calibri"/>
                <a:ea typeface="Calibri"/>
                <a:cs typeface="Calibri"/>
              </a:defRPr>
            </a:pPr>
            <a:r>
              <a:rPr lang="en-GB"/>
              <a:t>Figure 5.9d Manchester Bound Boarders on the East Didsbury Line 1330 - 1600 </a:t>
            </a:r>
            <a:r>
              <a:rPr lang="en-GB" sz="950" b="1" i="0" u="none" strike="noStrike" kern="1200" baseline="0">
                <a:solidFill>
                  <a:srgbClr val="000000"/>
                </a:solidFill>
                <a:latin typeface="Calibri"/>
                <a:ea typeface="Calibri"/>
                <a:cs typeface="Calibri"/>
              </a:rPr>
              <a:t>(Feb 2014 - Sep 2017)</a:t>
            </a:r>
          </a:p>
          <a:p>
            <a:pPr marL="0" marR="0" lvl="0" indent="0" algn="ctr" defTabSz="914400" rtl="0" eaLnBrk="1" fontAlgn="auto" latinLnBrk="0" hangingPunct="1">
              <a:lnSpc>
                <a:spcPct val="100000"/>
              </a:lnSpc>
              <a:spcBef>
                <a:spcPts val="0"/>
              </a:spcBef>
              <a:spcAft>
                <a:spcPts val="0"/>
              </a:spcAft>
              <a:buClrTx/>
              <a:buSzTx/>
              <a:buFontTx/>
              <a:buNone/>
              <a:tabLst/>
              <a:defRPr sz="950" b="1" i="0" u="none" strike="noStrike" kern="1200" baseline="0">
                <a:solidFill>
                  <a:srgbClr val="000000"/>
                </a:solidFill>
                <a:latin typeface="Calibri"/>
                <a:ea typeface="Calibri"/>
                <a:cs typeface="Calibri"/>
              </a:defRPr>
            </a:pPr>
            <a:endParaRPr lang="en-GB"/>
          </a:p>
        </c:rich>
      </c:tx>
      <c:layout>
        <c:manualLayout>
          <c:xMode val="edge"/>
          <c:yMode val="edge"/>
          <c:x val="0.11805771129238719"/>
          <c:y val="2.7077689329053248E-2"/>
        </c:manualLayout>
      </c:layout>
      <c:overlay val="0"/>
      <c:spPr>
        <a:noFill/>
        <a:ln w="25400">
          <a:noFill/>
        </a:ln>
      </c:spPr>
    </c:title>
    <c:autoTitleDeleted val="0"/>
    <c:plotArea>
      <c:layout>
        <c:manualLayout>
          <c:layoutTarget val="inner"/>
          <c:xMode val="edge"/>
          <c:yMode val="edge"/>
          <c:x val="9.6234440695880039E-2"/>
          <c:y val="0.14243909606036137"/>
          <c:w val="0.82996640271451216"/>
          <c:h val="0.63066681048430595"/>
        </c:manualLayout>
      </c:layout>
      <c:lineChart>
        <c:grouping val="standard"/>
        <c:varyColors val="0"/>
        <c:ser>
          <c:idx val="2"/>
          <c:order val="0"/>
          <c:tx>
            <c:v>All Stops</c:v>
          </c:tx>
          <c:spPr>
            <a:ln w="25400">
              <a:solidFill>
                <a:srgbClr val="00B0F0"/>
              </a:solidFill>
              <a:prstDash val="solid"/>
            </a:ln>
          </c:spPr>
          <c:marker>
            <c:symbol val="none"/>
          </c:marker>
          <c:cat>
            <c:strRef>
              <c:f>'Table 5.22d E.Dids 1330-1559'!$B$3:$F$3</c:f>
              <c:strCache>
                <c:ptCount val="5"/>
                <c:pt idx="0">
                  <c:v>Feb 2014</c:v>
                </c:pt>
                <c:pt idx="1">
                  <c:v>Oct 2014</c:v>
                </c:pt>
                <c:pt idx="2">
                  <c:v>Nov 2015</c:v>
                </c:pt>
                <c:pt idx="3">
                  <c:v>Sep 2016</c:v>
                </c:pt>
                <c:pt idx="4">
                  <c:v>Sep 2017</c:v>
                </c:pt>
              </c:strCache>
            </c:strRef>
          </c:cat>
          <c:val>
            <c:numRef>
              <c:f>'Table 5.22d E.Dids 1330-1559'!$B$12:$F$12</c:f>
              <c:numCache>
                <c:formatCode>General</c:formatCode>
                <c:ptCount val="5"/>
                <c:pt idx="0">
                  <c:v>627</c:v>
                </c:pt>
                <c:pt idx="1">
                  <c:v>682</c:v>
                </c:pt>
                <c:pt idx="2">
                  <c:v>713</c:v>
                </c:pt>
                <c:pt idx="3">
                  <c:v>835</c:v>
                </c:pt>
                <c:pt idx="4">
                  <c:v>1038</c:v>
                </c:pt>
              </c:numCache>
            </c:numRef>
          </c:val>
          <c:smooth val="0"/>
        </c:ser>
        <c:dLbls>
          <c:showLegendKey val="0"/>
          <c:showVal val="0"/>
          <c:showCatName val="0"/>
          <c:showSerName val="0"/>
          <c:showPercent val="0"/>
          <c:showBubbleSize val="0"/>
        </c:dLbls>
        <c:smooth val="0"/>
        <c:axId val="524220616"/>
        <c:axId val="524221792"/>
      </c:lineChart>
      <c:catAx>
        <c:axId val="524220616"/>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8818348201524314"/>
              <c:y val="0.859064178621507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1792"/>
        <c:crosses val="autoZero"/>
        <c:auto val="1"/>
        <c:lblAlgn val="ctr"/>
        <c:lblOffset val="100"/>
        <c:noMultiLvlLbl val="0"/>
      </c:catAx>
      <c:valAx>
        <c:axId val="524221792"/>
        <c:scaling>
          <c:orientation val="minMax"/>
          <c:min val="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Calibri"/>
                    <a:ea typeface="Calibri"/>
                    <a:cs typeface="Calibri"/>
                  </a:defRPr>
                </a:pPr>
                <a:r>
                  <a:rPr lang="en-US" sz="800" b="1" i="0" kern="12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Manchester Bound Boarders </a:t>
                </a:r>
                <a:endParaRPr lang="en-GB" sz="800" baseline="0">
                  <a:effectLst/>
                </a:endParaRPr>
              </a:p>
              <a:p>
                <a:pPr>
                  <a:defRPr sz="800" b="1" i="0" u="none" strike="noStrike" baseline="0">
                    <a:solidFill>
                      <a:srgbClr val="000000"/>
                    </a:solidFill>
                    <a:latin typeface="Calibri"/>
                    <a:ea typeface="Calibri"/>
                    <a:cs typeface="Calibri"/>
                  </a:defRPr>
                </a:pPr>
                <a:r>
                  <a:rPr lang="en-US" sz="800" baseline="0"/>
                  <a:t>)</a:t>
                </a:r>
              </a:p>
            </c:rich>
          </c:tx>
          <c:layout>
            <c:manualLayout>
              <c:xMode val="edge"/>
              <c:yMode val="edge"/>
              <c:x val="1.7843360461765908E-3"/>
              <c:y val="0.243893823144136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0616"/>
        <c:crosses val="autoZero"/>
        <c:crossBetween val="between"/>
      </c:valAx>
      <c:spPr>
        <a:solidFill>
          <a:schemeClr val="bg1"/>
        </a:solidFill>
        <a:ln w="12700">
          <a:solidFill>
            <a:srgbClr val="808080"/>
          </a:solidFill>
          <a:prstDash val="solid"/>
        </a:ln>
      </c:spPr>
    </c:plotArea>
    <c:legend>
      <c:legendPos val="b"/>
      <c:layout>
        <c:manualLayout>
          <c:xMode val="edge"/>
          <c:yMode val="edge"/>
          <c:x val="0.42810143781532262"/>
          <c:y val="0.93236975515046916"/>
          <c:w val="0.18295962854673159"/>
          <c:h val="6.0379449826541337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5.9e Manchester Bound Boarders on the East Didsbury Line PM Peak (Feb 2014 - Sep 2017)</a:t>
            </a:r>
          </a:p>
        </c:rich>
      </c:tx>
      <c:layout>
        <c:manualLayout>
          <c:xMode val="edge"/>
          <c:yMode val="edge"/>
          <c:x val="0.12525627158032959"/>
          <c:y val="2.3421382199254343E-2"/>
        </c:manualLayout>
      </c:layout>
      <c:overlay val="0"/>
      <c:spPr>
        <a:noFill/>
        <a:ln w="25400">
          <a:noFill/>
        </a:ln>
      </c:spPr>
    </c:title>
    <c:autoTitleDeleted val="0"/>
    <c:plotArea>
      <c:layout>
        <c:manualLayout>
          <c:layoutTarget val="inner"/>
          <c:xMode val="edge"/>
          <c:yMode val="edge"/>
          <c:x val="9.6234440695880039E-2"/>
          <c:y val="0.14243909606036137"/>
          <c:w val="0.82996640271451216"/>
          <c:h val="0.63066681048430595"/>
        </c:manualLayout>
      </c:layout>
      <c:lineChart>
        <c:grouping val="standard"/>
        <c:varyColors val="0"/>
        <c:ser>
          <c:idx val="2"/>
          <c:order val="0"/>
          <c:tx>
            <c:v>All Stops</c:v>
          </c:tx>
          <c:spPr>
            <a:ln w="25400">
              <a:solidFill>
                <a:srgbClr val="00B0F0"/>
              </a:solidFill>
              <a:prstDash val="solid"/>
            </a:ln>
          </c:spPr>
          <c:marker>
            <c:symbol val="none"/>
          </c:marker>
          <c:cat>
            <c:strRef>
              <c:f>'Table 5.22e E.Dids PM Peak'!$B$3:$F$3</c:f>
              <c:strCache>
                <c:ptCount val="5"/>
                <c:pt idx="0">
                  <c:v>Feb 2014</c:v>
                </c:pt>
                <c:pt idx="1">
                  <c:v>Oct 2014</c:v>
                </c:pt>
                <c:pt idx="2">
                  <c:v>Nov 2015</c:v>
                </c:pt>
                <c:pt idx="3">
                  <c:v>Sep 2016</c:v>
                </c:pt>
                <c:pt idx="4">
                  <c:v>Sep 2017</c:v>
                </c:pt>
              </c:strCache>
            </c:strRef>
          </c:cat>
          <c:val>
            <c:numRef>
              <c:f>'Table 5.22e E.Dids PM Peak'!$B$12:$F$12</c:f>
              <c:numCache>
                <c:formatCode>General</c:formatCode>
                <c:ptCount val="5"/>
                <c:pt idx="0">
                  <c:v>851</c:v>
                </c:pt>
                <c:pt idx="1">
                  <c:v>855</c:v>
                </c:pt>
                <c:pt idx="2">
                  <c:v>1104</c:v>
                </c:pt>
                <c:pt idx="3">
                  <c:v>1251</c:v>
                </c:pt>
                <c:pt idx="4">
                  <c:v>1578</c:v>
                </c:pt>
              </c:numCache>
            </c:numRef>
          </c:val>
          <c:smooth val="0"/>
        </c:ser>
        <c:dLbls>
          <c:showLegendKey val="0"/>
          <c:showVal val="0"/>
          <c:showCatName val="0"/>
          <c:showSerName val="0"/>
          <c:showPercent val="0"/>
          <c:showBubbleSize val="0"/>
        </c:dLbls>
        <c:smooth val="0"/>
        <c:axId val="524222184"/>
        <c:axId val="524219832"/>
      </c:lineChart>
      <c:catAx>
        <c:axId val="524222184"/>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8818348201524314"/>
              <c:y val="0.859064178621507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19832"/>
        <c:crosses val="autoZero"/>
        <c:auto val="1"/>
        <c:lblAlgn val="ctr"/>
        <c:lblOffset val="100"/>
        <c:noMultiLvlLbl val="0"/>
      </c:catAx>
      <c:valAx>
        <c:axId val="524219832"/>
        <c:scaling>
          <c:orientation val="minMax"/>
          <c:min val="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Calibri"/>
                    <a:ea typeface="Calibri"/>
                    <a:cs typeface="Calibri"/>
                  </a:defRPr>
                </a:pPr>
                <a:r>
                  <a:rPr lang="en-US" sz="800" b="1" i="0" kern="12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Manchester Bound Boarders</a:t>
                </a:r>
                <a:endParaRPr lang="en-US" sz="800" baseline="0"/>
              </a:p>
            </c:rich>
          </c:tx>
          <c:layout>
            <c:manualLayout>
              <c:xMode val="edge"/>
              <c:yMode val="edge"/>
              <c:x val="1.7843360461765915E-3"/>
              <c:y val="0.243893823144136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2184"/>
        <c:crosses val="autoZero"/>
        <c:crossBetween val="between"/>
      </c:valAx>
      <c:spPr>
        <a:solidFill>
          <a:schemeClr val="bg1"/>
        </a:solidFill>
        <a:ln w="12700">
          <a:solidFill>
            <a:srgbClr val="808080"/>
          </a:solidFill>
          <a:prstDash val="solid"/>
        </a:ln>
      </c:spPr>
    </c:plotArea>
    <c:legend>
      <c:legendPos val="b"/>
      <c:layout>
        <c:manualLayout>
          <c:xMode val="edge"/>
          <c:yMode val="edge"/>
          <c:x val="0.42810143781532262"/>
          <c:y val="0.93236975515046916"/>
          <c:w val="0.18295962854673159"/>
          <c:h val="6.0379449826541337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5.4 Indices of Off-Peak Trends in Manchester Bound Boarders 1991 - 2017</a:t>
            </a:r>
          </a:p>
        </c:rich>
      </c:tx>
      <c:layout>
        <c:manualLayout>
          <c:xMode val="edge"/>
          <c:yMode val="edge"/>
          <c:x val="0.23135803010696085"/>
          <c:y val="2.8520466856536551E-2"/>
        </c:manualLayout>
      </c:layout>
      <c:overlay val="0"/>
      <c:spPr>
        <a:noFill/>
        <a:ln w="25400">
          <a:noFill/>
        </a:ln>
      </c:spPr>
    </c:title>
    <c:autoTitleDeleted val="0"/>
    <c:plotArea>
      <c:layout>
        <c:manualLayout>
          <c:layoutTarget val="inner"/>
          <c:xMode val="edge"/>
          <c:yMode val="edge"/>
          <c:x val="8.0070721286625499E-2"/>
          <c:y val="9.4474317754146039E-2"/>
          <c:w val="0.91100133551686879"/>
          <c:h val="0.69635681445859532"/>
        </c:manualLayout>
      </c:layout>
      <c:lineChart>
        <c:grouping val="standard"/>
        <c:varyColors val="0"/>
        <c:ser>
          <c:idx val="0"/>
          <c:order val="0"/>
          <c:tx>
            <c:v>North Off Peak</c:v>
          </c:tx>
          <c:spPr>
            <a:ln w="25400">
              <a:solidFill>
                <a:srgbClr val="FFC000"/>
              </a:solidFill>
              <a:prstDash val="solid"/>
            </a:ln>
          </c:spPr>
          <c:marker>
            <c:symbol val="none"/>
          </c:marker>
          <c:dPt>
            <c:idx val="1"/>
            <c:bubble3D val="0"/>
            <c:spPr>
              <a:ln w="25400">
                <a:solidFill>
                  <a:srgbClr val="FFC000"/>
                </a:solidFill>
                <a:prstDash val="dash"/>
              </a:ln>
            </c:spPr>
          </c:dPt>
          <c:dLbls>
            <c:delete val="1"/>
          </c:dLbls>
          <c:cat>
            <c:numRef>
              <c:f>'Table 5.3'!$B$2:$U$2</c:f>
              <c:numCache>
                <c:formatCode>General</c:formatCode>
                <c:ptCount val="20"/>
                <c:pt idx="0">
                  <c:v>1991</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5.3'!$B$7:$U$7</c:f>
              <c:numCache>
                <c:formatCode>0</c:formatCode>
                <c:ptCount val="20"/>
                <c:pt idx="0" formatCode="General">
                  <c:v>100</c:v>
                </c:pt>
                <c:pt idx="1">
                  <c:v>159.02293120638086</c:v>
                </c:pt>
                <c:pt idx="2">
                  <c:v>149.75074775672979</c:v>
                </c:pt>
                <c:pt idx="3">
                  <c:v>167.098703888335</c:v>
                </c:pt>
                <c:pt idx="4">
                  <c:v>147.95613160518442</c:v>
                </c:pt>
                <c:pt idx="5">
                  <c:v>196.70987038883351</c:v>
                </c:pt>
                <c:pt idx="6">
                  <c:v>184.8454636091725</c:v>
                </c:pt>
                <c:pt idx="7">
                  <c:v>200.19940179461616</c:v>
                </c:pt>
                <c:pt idx="8">
                  <c:v>241.02691924227321</c:v>
                </c:pt>
                <c:pt idx="9">
                  <c:v>256.03190428713856</c:v>
                </c:pt>
                <c:pt idx="10">
                  <c:v>278.01595214356934</c:v>
                </c:pt>
                <c:pt idx="11">
                  <c:v>249.96158685011011</c:v>
                </c:pt>
                <c:pt idx="12">
                  <c:v>232.57224012966495</c:v>
                </c:pt>
                <c:pt idx="13">
                  <c:v>285.79743574196959</c:v>
                </c:pt>
                <c:pt idx="14">
                  <c:v>270.13958125623134</c:v>
                </c:pt>
                <c:pt idx="15">
                  <c:v>287.28813559322032</c:v>
                </c:pt>
                <c:pt idx="16">
                  <c:v>276.96889461672782</c:v>
                </c:pt>
                <c:pt idx="17">
                  <c:v>234.94516450648058</c:v>
                </c:pt>
                <c:pt idx="18">
                  <c:v>255.18444666001994</c:v>
                </c:pt>
                <c:pt idx="19">
                  <c:v>247.31739488103895</c:v>
                </c:pt>
              </c:numCache>
            </c:numRef>
          </c:val>
          <c:smooth val="0"/>
        </c:ser>
        <c:ser>
          <c:idx val="1"/>
          <c:order val="1"/>
          <c:tx>
            <c:v>South Off Peak</c:v>
          </c:tx>
          <c:spPr>
            <a:ln w="25400">
              <a:solidFill>
                <a:srgbClr val="00B0F0"/>
              </a:solidFill>
              <a:prstDash val="solid"/>
            </a:ln>
          </c:spPr>
          <c:marker>
            <c:symbol val="none"/>
          </c:marker>
          <c:dPt>
            <c:idx val="1"/>
            <c:bubble3D val="0"/>
            <c:spPr>
              <a:ln w="25400">
                <a:solidFill>
                  <a:srgbClr val="00B0F0"/>
                </a:solidFill>
                <a:prstDash val="dash"/>
              </a:ln>
            </c:spPr>
          </c:dPt>
          <c:dLbls>
            <c:delete val="1"/>
          </c:dLbls>
          <c:cat>
            <c:numRef>
              <c:f>'Table 5.3'!$B$2:$U$2</c:f>
              <c:numCache>
                <c:formatCode>General</c:formatCode>
                <c:ptCount val="20"/>
                <c:pt idx="0">
                  <c:v>1991</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5.3'!$B$15:$U$15</c:f>
              <c:numCache>
                <c:formatCode>0</c:formatCode>
                <c:ptCount val="20"/>
                <c:pt idx="0" formatCode="General">
                  <c:v>100</c:v>
                </c:pt>
                <c:pt idx="1">
                  <c:v>104.18972332015809</c:v>
                </c:pt>
                <c:pt idx="2">
                  <c:v>109.68379446640317</c:v>
                </c:pt>
                <c:pt idx="3">
                  <c:v>120.15810276679841</c:v>
                </c:pt>
                <c:pt idx="4">
                  <c:v>103.99209486166008</c:v>
                </c:pt>
                <c:pt idx="5">
                  <c:v>124.46640316205533</c:v>
                </c:pt>
                <c:pt idx="6">
                  <c:v>128.498023715415</c:v>
                </c:pt>
                <c:pt idx="7">
                  <c:v>140.03952569169959</c:v>
                </c:pt>
                <c:pt idx="8">
                  <c:v>150.07905138339922</c:v>
                </c:pt>
                <c:pt idx="9">
                  <c:v>162.33201581027669</c:v>
                </c:pt>
                <c:pt idx="10">
                  <c:v>160.94861660079053</c:v>
                </c:pt>
                <c:pt idx="11">
                  <c:v>185.96611843856888</c:v>
                </c:pt>
                <c:pt idx="12">
                  <c:v>203.13350050742645</c:v>
                </c:pt>
                <c:pt idx="13">
                  <c:v>226.17858426158821</c:v>
                </c:pt>
                <c:pt idx="14">
                  <c:v>225.61152257891331</c:v>
                </c:pt>
                <c:pt idx="15">
                  <c:v>210.63241106719369</c:v>
                </c:pt>
                <c:pt idx="16">
                  <c:v>207.0333865949037</c:v>
                </c:pt>
                <c:pt idx="17">
                  <c:v>214.22783935073676</c:v>
                </c:pt>
                <c:pt idx="18">
                  <c:v>226.20553359683794</c:v>
                </c:pt>
                <c:pt idx="19">
                  <c:v>245.14644775514341</c:v>
                </c:pt>
              </c:numCache>
            </c:numRef>
          </c:val>
          <c:smooth val="0"/>
        </c:ser>
        <c:ser>
          <c:idx val="2"/>
          <c:order val="2"/>
          <c:tx>
            <c:v>All Off Peak</c:v>
          </c:tx>
          <c:spPr>
            <a:ln w="25400">
              <a:solidFill>
                <a:schemeClr val="tx1"/>
              </a:solidFill>
              <a:prstDash val="solid"/>
            </a:ln>
          </c:spPr>
          <c:marker>
            <c:symbol val="none"/>
          </c:marker>
          <c:dPt>
            <c:idx val="1"/>
            <c:bubble3D val="0"/>
            <c:spPr>
              <a:ln w="25400">
                <a:solidFill>
                  <a:schemeClr val="tx1"/>
                </a:solidFill>
                <a:prstDash val="dash"/>
              </a:ln>
            </c:spPr>
          </c:dPt>
          <c:dLbls>
            <c:delete val="1"/>
          </c:dLbls>
          <c:cat>
            <c:numRef>
              <c:f>'Table 5.3'!$B$2:$U$2</c:f>
              <c:numCache>
                <c:formatCode>General</c:formatCode>
                <c:ptCount val="20"/>
                <c:pt idx="0">
                  <c:v>1991</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'Table 5.3'!$B$18:$U$18</c:f>
              <c:numCache>
                <c:formatCode>0</c:formatCode>
                <c:ptCount val="20"/>
                <c:pt idx="0" formatCode="General">
                  <c:v>100</c:v>
                </c:pt>
                <c:pt idx="1">
                  <c:v>128.43915343915344</c:v>
                </c:pt>
                <c:pt idx="2">
                  <c:v>127.40299823633157</c:v>
                </c:pt>
                <c:pt idx="3">
                  <c:v>140.91710758377425</c:v>
                </c:pt>
                <c:pt idx="4">
                  <c:v>123.43474426807761</c:v>
                </c:pt>
                <c:pt idx="5">
                  <c:v>156.4153439153439</c:v>
                </c:pt>
                <c:pt idx="6">
                  <c:v>153.41710758377425</c:v>
                </c:pt>
                <c:pt idx="7">
                  <c:v>166.64462081128747</c:v>
                </c:pt>
                <c:pt idx="8">
                  <c:v>190.29982363315696</c:v>
                </c:pt>
                <c:pt idx="9">
                  <c:v>203.76984126984127</c:v>
                </c:pt>
                <c:pt idx="10">
                  <c:v>212.7204585537919</c:v>
                </c:pt>
                <c:pt idx="11">
                  <c:v>214.26746535954589</c:v>
                </c:pt>
                <c:pt idx="12">
                  <c:v>216.15248456435117</c:v>
                </c:pt>
                <c:pt idx="13">
                  <c:v>252.54441672844118</c:v>
                </c:pt>
                <c:pt idx="14">
                  <c:v>245.30360496575193</c:v>
                </c:pt>
                <c:pt idx="15">
                  <c:v>244.53262786596119</c:v>
                </c:pt>
                <c:pt idx="16">
                  <c:v>237.96165579503139</c:v>
                </c:pt>
                <c:pt idx="17">
                  <c:v>223.38986630453354</c:v>
                </c:pt>
                <c:pt idx="18">
                  <c:v>239.021164021164</c:v>
                </c:pt>
                <c:pt idx="19">
                  <c:v>246.10652710579299</c:v>
                </c:pt>
              </c:numCache>
            </c:numRef>
          </c:val>
          <c:smooth val="0"/>
        </c:ser>
        <c:dLbls>
          <c:showLegendKey val="0"/>
          <c:showVal val="1"/>
          <c:showCatName val="0"/>
          <c:showSerName val="0"/>
          <c:showPercent val="0"/>
          <c:showBubbleSize val="0"/>
        </c:dLbls>
        <c:smooth val="0"/>
        <c:axId val="484199800"/>
        <c:axId val="484200192"/>
      </c:lineChart>
      <c:catAx>
        <c:axId val="484199800"/>
        <c:scaling>
          <c:orientation val="minMax"/>
        </c:scaling>
        <c:delete val="0"/>
        <c:axPos val="b"/>
        <c:title>
          <c:tx>
            <c:rich>
              <a:bodyPr/>
              <a:lstStyle/>
              <a:p>
                <a:pPr>
                  <a:defRPr sz="925" b="1" i="0" u="none" strike="noStrike" baseline="0">
                    <a:solidFill>
                      <a:srgbClr val="000000"/>
                    </a:solidFill>
                    <a:latin typeface="Calibri"/>
                    <a:ea typeface="Calibri"/>
                    <a:cs typeface="Calibri"/>
                  </a:defRPr>
                </a:pPr>
                <a:r>
                  <a:rPr lang="en-GB"/>
                  <a:t>Year</a:t>
                </a:r>
              </a:p>
            </c:rich>
          </c:tx>
          <c:layout>
            <c:manualLayout>
              <c:xMode val="edge"/>
              <c:yMode val="edge"/>
              <c:x val="0.50781684322885823"/>
              <c:y val="0.863358239794493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0" b="0" i="0" u="none" strike="noStrike" baseline="0">
                <a:solidFill>
                  <a:srgbClr val="000000"/>
                </a:solidFill>
                <a:latin typeface="Calibri"/>
                <a:ea typeface="Calibri"/>
                <a:cs typeface="Calibri"/>
              </a:defRPr>
            </a:pPr>
            <a:endParaRPr lang="en-US"/>
          </a:p>
        </c:txPr>
        <c:crossAx val="484200192"/>
        <c:crosses val="autoZero"/>
        <c:auto val="1"/>
        <c:lblAlgn val="ctr"/>
        <c:lblOffset val="100"/>
        <c:tickLblSkip val="1"/>
        <c:tickMarkSkip val="1"/>
        <c:noMultiLvlLbl val="0"/>
      </c:catAx>
      <c:valAx>
        <c:axId val="484200192"/>
        <c:scaling>
          <c:orientation val="minMax"/>
        </c:scaling>
        <c:delete val="0"/>
        <c:axPos val="l"/>
        <c:majorGridlines>
          <c:spPr>
            <a:ln w="3175">
              <a:solidFill>
                <a:srgbClr val="000000"/>
              </a:solidFill>
              <a:prstDash val="solid"/>
            </a:ln>
          </c:spPr>
        </c:majorGridlines>
        <c:title>
          <c:tx>
            <c:rich>
              <a:bodyPr/>
              <a:lstStyle/>
              <a:p>
                <a:pPr>
                  <a:defRPr sz="930" b="1" i="0" u="none" strike="noStrike" baseline="0">
                    <a:solidFill>
                      <a:srgbClr val="000000"/>
                    </a:solidFill>
                    <a:latin typeface="Calibri"/>
                    <a:ea typeface="Calibri"/>
                    <a:cs typeface="Calibri"/>
                  </a:defRPr>
                </a:pPr>
                <a:r>
                  <a:rPr lang="en-GB"/>
                  <a:t>Index (1991 = 100)</a:t>
                </a:r>
              </a:p>
            </c:rich>
          </c:tx>
          <c:layout>
            <c:manualLayout>
              <c:xMode val="edge"/>
              <c:yMode val="edge"/>
              <c:x val="6.3774409814372091E-3"/>
              <c:y val="0.372549505779862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84199800"/>
        <c:crosses val="autoZero"/>
        <c:crossBetween val="between"/>
      </c:valAx>
      <c:spPr>
        <a:noFill/>
        <a:ln w="12700">
          <a:solidFill>
            <a:srgbClr val="808080"/>
          </a:solidFill>
          <a:prstDash val="solid"/>
        </a:ln>
      </c:spPr>
    </c:plotArea>
    <c:legend>
      <c:legendPos val="b"/>
      <c:layout>
        <c:manualLayout>
          <c:xMode val="edge"/>
          <c:yMode val="edge"/>
          <c:x val="0.27265998435432343"/>
          <c:y val="0.92711029206455575"/>
          <c:w val="0.48485805569568435"/>
          <c:h val="4.2780811972971455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5.10a Manchester Bound Boarders on the Rochdale Line Pre 0730</a:t>
            </a:r>
            <a:r>
              <a:rPr lang="en-GB" baseline="0"/>
              <a:t> (Feb 14 - Jan 18)</a:t>
            </a:r>
            <a:endParaRPr lang="en-GB"/>
          </a:p>
        </c:rich>
      </c:tx>
      <c:layout>
        <c:manualLayout>
          <c:xMode val="edge"/>
          <c:yMode val="edge"/>
          <c:x val="0.1585119543283848"/>
          <c:y val="2.392334633249708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5.23a Roc Pre 0730'!$B$3:$F$3</c:f>
              <c:strCache>
                <c:ptCount val="5"/>
                <c:pt idx="0">
                  <c:v> Feb 2014</c:v>
                </c:pt>
                <c:pt idx="1">
                  <c:v> Feb 2015</c:v>
                </c:pt>
                <c:pt idx="2">
                  <c:v> Nov 2015</c:v>
                </c:pt>
                <c:pt idx="3">
                  <c:v>Jan 2017</c:v>
                </c:pt>
                <c:pt idx="4">
                  <c:v>Jan 2018</c:v>
                </c:pt>
              </c:strCache>
            </c:strRef>
          </c:cat>
          <c:val>
            <c:numRef>
              <c:f>'Table 5.23a Roc Pre 0730'!$B$23:$F$23</c:f>
              <c:numCache>
                <c:formatCode>General</c:formatCode>
                <c:ptCount val="5"/>
                <c:pt idx="0">
                  <c:v>437</c:v>
                </c:pt>
                <c:pt idx="1">
                  <c:v>639</c:v>
                </c:pt>
                <c:pt idx="2">
                  <c:v>790</c:v>
                </c:pt>
                <c:pt idx="3">
                  <c:v>981</c:v>
                </c:pt>
                <c:pt idx="4">
                  <c:v>1044</c:v>
                </c:pt>
              </c:numCache>
            </c:numRef>
          </c:val>
          <c:smooth val="0"/>
        </c:ser>
        <c:dLbls>
          <c:showLegendKey val="0"/>
          <c:showVal val="0"/>
          <c:showCatName val="0"/>
          <c:showSerName val="0"/>
          <c:showPercent val="0"/>
          <c:showBubbleSize val="0"/>
        </c:dLbls>
        <c:smooth val="0"/>
        <c:axId val="524222968"/>
        <c:axId val="524223360"/>
      </c:lineChart>
      <c:catAx>
        <c:axId val="524222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3360"/>
        <c:crosses val="autoZero"/>
        <c:auto val="1"/>
        <c:lblAlgn val="ctr"/>
        <c:lblOffset val="100"/>
        <c:noMultiLvlLbl val="0"/>
      </c:catAx>
      <c:valAx>
        <c:axId val="524223360"/>
        <c:scaling>
          <c:orientation val="minMax"/>
          <c:min val="0"/>
        </c:scaling>
        <c:delete val="0"/>
        <c:axPos val="l"/>
        <c:majorGridlines>
          <c:spPr>
            <a:ln w="3175">
              <a:solidFill>
                <a:srgbClr val="000000"/>
              </a:solidFill>
              <a:prstDash val="solid"/>
            </a:ln>
          </c:spPr>
        </c:majorGridlines>
        <c:title>
          <c:tx>
            <c:rich>
              <a:bodyPr/>
              <a:lstStyle/>
              <a:p>
                <a:pPr>
                  <a:defRPr sz="950"/>
                </a:pPr>
                <a:r>
                  <a:rPr lang="en-US" sz="950" b="1" i="0" kern="12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Manchester Bound Boarders </a:t>
                </a:r>
                <a:endParaRPr lang="en-GB" sz="950">
                  <a:effectLst/>
                </a:endParaRPr>
              </a:p>
            </c:rich>
          </c:tx>
          <c:layout/>
          <c:overlay val="0"/>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2968"/>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5.10b Manchester Bound Boarders on the Rochdale Line  - AM Peak  (Oct 12 - Jan 18)</a:t>
            </a:r>
          </a:p>
        </c:rich>
      </c:tx>
      <c:layout>
        <c:manualLayout>
          <c:xMode val="edge"/>
          <c:yMode val="edge"/>
          <c:x val="0.11325858649983446"/>
          <c:y val="2.7077812878180646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5.23b Roc AM Peak'!$B$3:$H$3</c:f>
              <c:strCache>
                <c:ptCount val="7"/>
                <c:pt idx="0">
                  <c:v> Oct 2012</c:v>
                </c:pt>
                <c:pt idx="1">
                  <c:v> Oct 2013</c:v>
                </c:pt>
                <c:pt idx="2">
                  <c:v> Feb 2014</c:v>
                </c:pt>
                <c:pt idx="3">
                  <c:v> Feb 2015</c:v>
                </c:pt>
                <c:pt idx="4">
                  <c:v> Nov 2015</c:v>
                </c:pt>
                <c:pt idx="5">
                  <c:v>Jan 2017</c:v>
                </c:pt>
                <c:pt idx="6">
                  <c:v>Jan 2018</c:v>
                </c:pt>
              </c:strCache>
            </c:strRef>
          </c:cat>
          <c:val>
            <c:numRef>
              <c:f>'Table 5.23b Roc AM Peak'!$B$23:$H$23</c:f>
              <c:numCache>
                <c:formatCode>General</c:formatCode>
                <c:ptCount val="7"/>
                <c:pt idx="0">
                  <c:v>615</c:v>
                </c:pt>
                <c:pt idx="1">
                  <c:v>1399</c:v>
                </c:pt>
                <c:pt idx="2">
                  <c:v>1274</c:v>
                </c:pt>
                <c:pt idx="3">
                  <c:v>1675</c:v>
                </c:pt>
                <c:pt idx="4">
                  <c:v>1943</c:v>
                </c:pt>
                <c:pt idx="5">
                  <c:v>2658</c:v>
                </c:pt>
                <c:pt idx="6">
                  <c:v>3003</c:v>
                </c:pt>
              </c:numCache>
            </c:numRef>
          </c:val>
          <c:smooth val="0"/>
        </c:ser>
        <c:dLbls>
          <c:showLegendKey val="0"/>
          <c:showVal val="0"/>
          <c:showCatName val="0"/>
          <c:showSerName val="0"/>
          <c:showPercent val="0"/>
          <c:showBubbleSize val="0"/>
        </c:dLbls>
        <c:smooth val="0"/>
        <c:axId val="524219440"/>
        <c:axId val="524223752"/>
      </c:lineChart>
      <c:catAx>
        <c:axId val="524219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3752"/>
        <c:crosses val="autoZero"/>
        <c:auto val="1"/>
        <c:lblAlgn val="ctr"/>
        <c:lblOffset val="100"/>
        <c:noMultiLvlLbl val="0"/>
      </c:catAx>
      <c:valAx>
        <c:axId val="524223752"/>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9.185105571002437E-3"/>
              <c:y val="0.290562093124186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19440"/>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5.10c</a:t>
            </a:r>
            <a:r>
              <a:rPr lang="en-GB" baseline="0"/>
              <a:t> </a:t>
            </a:r>
            <a:r>
              <a:rPr lang="en-GB"/>
              <a:t>Manchester Bound Boarders on the Rochdale Line  - 0930-1330 (Oct 12 - Jan 18)</a:t>
            </a:r>
          </a:p>
        </c:rich>
      </c:tx>
      <c:layout>
        <c:manualLayout>
          <c:xMode val="edge"/>
          <c:yMode val="edge"/>
          <c:x val="0.11325858649983446"/>
          <c:y val="2.7077812878180646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5.23c Roc 0930-1330'!$B$3:$H$3</c:f>
              <c:strCache>
                <c:ptCount val="7"/>
                <c:pt idx="0">
                  <c:v> Oct 2012</c:v>
                </c:pt>
                <c:pt idx="1">
                  <c:v> Oct 2013</c:v>
                </c:pt>
                <c:pt idx="2">
                  <c:v> Feb 2014</c:v>
                </c:pt>
                <c:pt idx="3">
                  <c:v> Feb 2015</c:v>
                </c:pt>
                <c:pt idx="4">
                  <c:v> Nov 2015</c:v>
                </c:pt>
                <c:pt idx="5">
                  <c:v>Jan 2017</c:v>
                </c:pt>
                <c:pt idx="6">
                  <c:v>Jan 2018</c:v>
                </c:pt>
              </c:strCache>
            </c:strRef>
          </c:cat>
          <c:val>
            <c:numRef>
              <c:f>'Table 5.23c Roc 0930-1330'!$B$23:$H$23</c:f>
              <c:numCache>
                <c:formatCode>General</c:formatCode>
                <c:ptCount val="7"/>
                <c:pt idx="0">
                  <c:v>697</c:v>
                </c:pt>
                <c:pt idx="1">
                  <c:v>1481</c:v>
                </c:pt>
                <c:pt idx="2">
                  <c:v>1826</c:v>
                </c:pt>
                <c:pt idx="3">
                  <c:v>2219</c:v>
                </c:pt>
                <c:pt idx="4">
                  <c:v>1940</c:v>
                </c:pt>
                <c:pt idx="5">
                  <c:v>3160</c:v>
                </c:pt>
                <c:pt idx="6">
                  <c:v>3036</c:v>
                </c:pt>
              </c:numCache>
            </c:numRef>
          </c:val>
          <c:smooth val="0"/>
        </c:ser>
        <c:dLbls>
          <c:showLegendKey val="0"/>
          <c:showVal val="0"/>
          <c:showCatName val="0"/>
          <c:showSerName val="0"/>
          <c:showPercent val="0"/>
          <c:showBubbleSize val="0"/>
        </c:dLbls>
        <c:smooth val="0"/>
        <c:axId val="524218656"/>
        <c:axId val="524224144"/>
      </c:lineChart>
      <c:catAx>
        <c:axId val="524218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24144"/>
        <c:crosses val="autoZero"/>
        <c:auto val="1"/>
        <c:lblAlgn val="ctr"/>
        <c:lblOffset val="100"/>
        <c:noMultiLvlLbl val="0"/>
      </c:catAx>
      <c:valAx>
        <c:axId val="524224144"/>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9.185105571002437E-3"/>
              <c:y val="0.290562093124186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4218656"/>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5.10d Manchester Bound Boarders on the Rochdale Line 1330-1600 </a:t>
            </a:r>
            <a:r>
              <a:rPr lang="en-GB" baseline="0"/>
              <a:t>(Feb 14 - Jan 18)</a:t>
            </a:r>
            <a:endParaRPr lang="en-GB"/>
          </a:p>
        </c:rich>
      </c:tx>
      <c:layout>
        <c:manualLayout>
          <c:xMode val="edge"/>
          <c:yMode val="edge"/>
          <c:x val="0.1585119543283848"/>
          <c:y val="2.392334633249708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5.23d Roc 1330-1600'!$B$3:$F$3</c:f>
              <c:strCache>
                <c:ptCount val="5"/>
                <c:pt idx="0">
                  <c:v> Feb 2014</c:v>
                </c:pt>
                <c:pt idx="1">
                  <c:v> Feb 2015</c:v>
                </c:pt>
                <c:pt idx="2">
                  <c:v> Nov 2015</c:v>
                </c:pt>
                <c:pt idx="3">
                  <c:v>Jan 2017</c:v>
                </c:pt>
                <c:pt idx="4">
                  <c:v>Jan 2018</c:v>
                </c:pt>
              </c:strCache>
            </c:strRef>
          </c:cat>
          <c:val>
            <c:numRef>
              <c:f>'Table 5.23d Roc 1330-1600'!$B$23:$F$23</c:f>
              <c:numCache>
                <c:formatCode>General</c:formatCode>
                <c:ptCount val="5"/>
                <c:pt idx="0">
                  <c:v>938</c:v>
                </c:pt>
                <c:pt idx="1">
                  <c:v>1565</c:v>
                </c:pt>
                <c:pt idx="2">
                  <c:v>1511</c:v>
                </c:pt>
                <c:pt idx="3">
                  <c:v>1935</c:v>
                </c:pt>
                <c:pt idx="4">
                  <c:v>1817</c:v>
                </c:pt>
              </c:numCache>
            </c:numRef>
          </c:val>
          <c:smooth val="0"/>
        </c:ser>
        <c:dLbls>
          <c:showLegendKey val="0"/>
          <c:showVal val="0"/>
          <c:showCatName val="0"/>
          <c:showSerName val="0"/>
          <c:showPercent val="0"/>
          <c:showBubbleSize val="0"/>
        </c:dLbls>
        <c:smooth val="0"/>
        <c:axId val="525913656"/>
        <c:axId val="525912480"/>
      </c:lineChart>
      <c:catAx>
        <c:axId val="52591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2480"/>
        <c:crosses val="autoZero"/>
        <c:auto val="1"/>
        <c:lblAlgn val="ctr"/>
        <c:lblOffset val="100"/>
        <c:noMultiLvlLbl val="0"/>
      </c:catAx>
      <c:valAx>
        <c:axId val="525912480"/>
        <c:scaling>
          <c:orientation val="minMax"/>
          <c:min val="0"/>
        </c:scaling>
        <c:delete val="0"/>
        <c:axPos val="l"/>
        <c:majorGridlines>
          <c:spPr>
            <a:ln w="3175">
              <a:solidFill>
                <a:srgbClr val="000000"/>
              </a:solidFill>
              <a:prstDash val="solid"/>
            </a:ln>
          </c:spPr>
        </c:majorGridlines>
        <c:title>
          <c:tx>
            <c:rich>
              <a:bodyPr/>
              <a:lstStyle/>
              <a:p>
                <a:pPr>
                  <a:defRPr sz="950"/>
                </a:pPr>
                <a:r>
                  <a:rPr lang="en-US" sz="950" b="1" i="0" kern="12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Manchester Bound Boarders </a:t>
                </a:r>
                <a:endParaRPr lang="en-GB" sz="950">
                  <a:effectLst/>
                </a:endParaRPr>
              </a:p>
            </c:rich>
          </c:tx>
          <c:layout/>
          <c:overlay val="0"/>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3656"/>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5.10e Manchester Bound Boarders on the Rochdale Line  - PM Peak (Feb 14 - Jan 18)</a:t>
            </a:r>
          </a:p>
        </c:rich>
      </c:tx>
      <c:layout>
        <c:manualLayout>
          <c:xMode val="edge"/>
          <c:yMode val="edge"/>
          <c:x val="0.11325858649983446"/>
          <c:y val="2.7077812878180646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5.23e Roc PM Peak'!$B$3:$F$3</c:f>
              <c:strCache>
                <c:ptCount val="5"/>
                <c:pt idx="0">
                  <c:v> Feb 2014</c:v>
                </c:pt>
                <c:pt idx="1">
                  <c:v> Feb 2015</c:v>
                </c:pt>
                <c:pt idx="2">
                  <c:v> Nov 2015</c:v>
                </c:pt>
                <c:pt idx="3">
                  <c:v>Jan 2017</c:v>
                </c:pt>
                <c:pt idx="4">
                  <c:v>Jan 2018</c:v>
                </c:pt>
              </c:strCache>
            </c:strRef>
          </c:cat>
          <c:val>
            <c:numRef>
              <c:f>'Table 5.23e Roc PM Peak'!$B$23:$F$23</c:f>
              <c:numCache>
                <c:formatCode>General</c:formatCode>
                <c:ptCount val="5"/>
                <c:pt idx="0">
                  <c:v>1249</c:v>
                </c:pt>
                <c:pt idx="1">
                  <c:v>1946</c:v>
                </c:pt>
                <c:pt idx="2">
                  <c:v>2056</c:v>
                </c:pt>
                <c:pt idx="3">
                  <c:v>2331</c:v>
                </c:pt>
                <c:pt idx="4">
                  <c:v>2353</c:v>
                </c:pt>
              </c:numCache>
            </c:numRef>
          </c:val>
          <c:smooth val="0"/>
        </c:ser>
        <c:dLbls>
          <c:showLegendKey val="0"/>
          <c:showVal val="0"/>
          <c:showCatName val="0"/>
          <c:showSerName val="0"/>
          <c:showPercent val="0"/>
          <c:showBubbleSize val="0"/>
        </c:dLbls>
        <c:smooth val="0"/>
        <c:axId val="525913264"/>
        <c:axId val="525911304"/>
      </c:lineChart>
      <c:catAx>
        <c:axId val="52591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1304"/>
        <c:crosses val="autoZero"/>
        <c:auto val="1"/>
        <c:lblAlgn val="ctr"/>
        <c:lblOffset val="100"/>
        <c:noMultiLvlLbl val="0"/>
      </c:catAx>
      <c:valAx>
        <c:axId val="525911304"/>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7.2068662040390349E-3"/>
              <c:y val="0.296861305722611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3264"/>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sz="950" b="1" i="0" u="none" strike="noStrike" baseline="0">
                <a:effectLst/>
              </a:rPr>
              <a:t>Figure 5.11a Manchester Bound Boarders on the Ashton Line Pre 0730 (Oct 14 - Nov 17)</a:t>
            </a:r>
            <a:endParaRPr lang="en-GB"/>
          </a:p>
        </c:rich>
      </c:tx>
      <c:layout>
        <c:manualLayout>
          <c:xMode val="edge"/>
          <c:yMode val="edge"/>
          <c:x val="0.1041390895486926"/>
          <c:y val="3.022482142525261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5.24a Ashton Pre 0730'!$B$3:$E$3</c:f>
              <c:strCache>
                <c:ptCount val="4"/>
                <c:pt idx="0">
                  <c:v> Oct 2014</c:v>
                </c:pt>
                <c:pt idx="1">
                  <c:v> Nov 2015</c:v>
                </c:pt>
                <c:pt idx="2">
                  <c:v> Nov 2016</c:v>
                </c:pt>
                <c:pt idx="3">
                  <c:v> Nov 2017</c:v>
                </c:pt>
              </c:strCache>
            </c:strRef>
          </c:cat>
          <c:val>
            <c:numRef>
              <c:f>'Table 5.24a Ashton Pre 0730'!$B$16:$E$16</c:f>
              <c:numCache>
                <c:formatCode>General</c:formatCode>
                <c:ptCount val="4"/>
                <c:pt idx="0">
                  <c:v>283</c:v>
                </c:pt>
                <c:pt idx="1">
                  <c:v>397</c:v>
                </c:pt>
                <c:pt idx="2">
                  <c:v>439</c:v>
                </c:pt>
                <c:pt idx="3">
                  <c:v>610</c:v>
                </c:pt>
              </c:numCache>
            </c:numRef>
          </c:val>
          <c:smooth val="0"/>
        </c:ser>
        <c:dLbls>
          <c:showLegendKey val="0"/>
          <c:showVal val="0"/>
          <c:showCatName val="0"/>
          <c:showSerName val="0"/>
          <c:showPercent val="0"/>
          <c:showBubbleSize val="0"/>
        </c:dLbls>
        <c:smooth val="0"/>
        <c:axId val="525905816"/>
        <c:axId val="525911696"/>
      </c:lineChart>
      <c:catAx>
        <c:axId val="525905816"/>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800900375099407"/>
              <c:y val="0.895593861578113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1696"/>
        <c:crosses val="autoZero"/>
        <c:auto val="1"/>
        <c:lblAlgn val="ctr"/>
        <c:lblOffset val="100"/>
        <c:noMultiLvlLbl val="0"/>
      </c:catAx>
      <c:valAx>
        <c:axId val="525911696"/>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7.1127990772232134E-3"/>
              <c:y val="0.2873033199724935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5816"/>
        <c:crosses val="autoZero"/>
        <c:crossBetween val="between"/>
      </c:valAx>
      <c:spPr>
        <a:solidFill>
          <a:schemeClr val="bg1"/>
        </a:solidFill>
        <a:ln w="12700">
          <a:solidFill>
            <a:srgbClr val="808080"/>
          </a:solidFill>
          <a:prstDash val="solid"/>
        </a:ln>
      </c:spPr>
    </c:plotArea>
    <c:legend>
      <c:legendPos val="b"/>
      <c:layout>
        <c:manualLayout>
          <c:xMode val="edge"/>
          <c:yMode val="edge"/>
          <c:x val="0.40985325184423682"/>
          <c:y val="0.89767496608163944"/>
          <c:w val="0.14366165840197909"/>
          <c:h val="5.1970981990744472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sz="950" b="1" i="0" u="none" strike="noStrike" baseline="0">
                <a:effectLst/>
              </a:rPr>
              <a:t>Figure 5.11b Manchester Bound Boarders on the Ashton Line  - AM Peak (Mar 13 - Nov 17)</a:t>
            </a:r>
            <a:endParaRPr lang="en-GB"/>
          </a:p>
        </c:rich>
      </c:tx>
      <c:layout>
        <c:manualLayout>
          <c:xMode val="edge"/>
          <c:yMode val="edge"/>
          <c:x val="0.11325858649983446"/>
          <c:y val="2.7077812878180646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5.24b Ashton AM Peak'!$B$3:$G$3</c:f>
              <c:strCache>
                <c:ptCount val="6"/>
                <c:pt idx="0">
                  <c:v> Mar 2013</c:v>
                </c:pt>
                <c:pt idx="1">
                  <c:v> Mar 2014</c:v>
                </c:pt>
                <c:pt idx="2">
                  <c:v> Oct 2014</c:v>
                </c:pt>
                <c:pt idx="3">
                  <c:v> Nov 2015</c:v>
                </c:pt>
                <c:pt idx="4">
                  <c:v> Nov 2016</c:v>
                </c:pt>
                <c:pt idx="5">
                  <c:v> Nov 2017</c:v>
                </c:pt>
              </c:strCache>
            </c:strRef>
          </c:cat>
          <c:val>
            <c:numRef>
              <c:f>'Table 5.24b Ashton AM Peak'!$B$16:$G$16</c:f>
              <c:numCache>
                <c:formatCode>General</c:formatCode>
                <c:ptCount val="6"/>
                <c:pt idx="0">
                  <c:v>286</c:v>
                </c:pt>
                <c:pt idx="1">
                  <c:v>684</c:v>
                </c:pt>
                <c:pt idx="2">
                  <c:v>890</c:v>
                </c:pt>
                <c:pt idx="3">
                  <c:v>1337</c:v>
                </c:pt>
                <c:pt idx="4">
                  <c:v>1517</c:v>
                </c:pt>
                <c:pt idx="5">
                  <c:v>1698</c:v>
                </c:pt>
              </c:numCache>
            </c:numRef>
          </c:val>
          <c:smooth val="0"/>
        </c:ser>
        <c:dLbls>
          <c:showLegendKey val="0"/>
          <c:showVal val="0"/>
          <c:showCatName val="0"/>
          <c:showSerName val="0"/>
          <c:showPercent val="0"/>
          <c:showBubbleSize val="0"/>
        </c:dLbls>
        <c:smooth val="0"/>
        <c:axId val="525903856"/>
        <c:axId val="525905032"/>
      </c:lineChart>
      <c:catAx>
        <c:axId val="525903856"/>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800900375099407"/>
              <c:y val="0.895593861578113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5032"/>
        <c:crosses val="autoZero"/>
        <c:auto val="1"/>
        <c:lblAlgn val="ctr"/>
        <c:lblOffset val="100"/>
        <c:noMultiLvlLbl val="0"/>
      </c:catAx>
      <c:valAx>
        <c:axId val="525905032"/>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(0730 - 0930)</a:t>
                </a:r>
              </a:p>
            </c:rich>
          </c:tx>
          <c:layout>
            <c:manualLayout>
              <c:xMode val="edge"/>
              <c:yMode val="edge"/>
              <c:x val="5.2286694932364222E-3"/>
              <c:y val="0.148829774656546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3856"/>
        <c:crosses val="autoZero"/>
        <c:crossBetween val="between"/>
      </c:valAx>
      <c:spPr>
        <a:solidFill>
          <a:schemeClr val="bg1"/>
        </a:solidFill>
        <a:ln w="12700">
          <a:solidFill>
            <a:srgbClr val="808080"/>
          </a:solidFill>
          <a:prstDash val="solid"/>
        </a:ln>
      </c:spPr>
    </c:plotArea>
    <c:legend>
      <c:legendPos val="b"/>
      <c:layout>
        <c:manualLayout>
          <c:xMode val="edge"/>
          <c:yMode val="edge"/>
          <c:x val="0.40985325184423682"/>
          <c:y val="0.89767496608163944"/>
          <c:w val="0.14366165840197909"/>
          <c:h val="5.1970981990744472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sz="950" b="1" i="0" u="none" strike="noStrike" baseline="0">
                <a:effectLst/>
              </a:rPr>
              <a:t>Figure 5.11c Manchester Bound Boarders on the Ashton Line 0930 - 1330 (Mar 13 - Nov 17)</a:t>
            </a:r>
            <a:endParaRPr lang="en-GB"/>
          </a:p>
        </c:rich>
      </c:tx>
      <c:layout>
        <c:manualLayout>
          <c:xMode val="edge"/>
          <c:yMode val="edge"/>
          <c:x val="0.11325858649983446"/>
          <c:y val="2.7077812878180646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5.24c Ashton 0930 - 1330'!$B$3:$G$3</c:f>
              <c:strCache>
                <c:ptCount val="6"/>
                <c:pt idx="0">
                  <c:v> Mar 2013</c:v>
                </c:pt>
                <c:pt idx="1">
                  <c:v> Mar 2014</c:v>
                </c:pt>
                <c:pt idx="2">
                  <c:v> Oct 2014</c:v>
                </c:pt>
                <c:pt idx="3">
                  <c:v> Nov 2015</c:v>
                </c:pt>
                <c:pt idx="4">
                  <c:v> Nov 2016</c:v>
                </c:pt>
                <c:pt idx="5">
                  <c:v> Nov 2017</c:v>
                </c:pt>
              </c:strCache>
            </c:strRef>
          </c:cat>
          <c:val>
            <c:numRef>
              <c:f>'Table 5.24c Ashton 0930 - 1330'!$B$16:$G$16</c:f>
              <c:numCache>
                <c:formatCode>General</c:formatCode>
                <c:ptCount val="6"/>
                <c:pt idx="0">
                  <c:v>648</c:v>
                </c:pt>
                <c:pt idx="1">
                  <c:v>1162</c:v>
                </c:pt>
                <c:pt idx="2">
                  <c:v>1143</c:v>
                </c:pt>
                <c:pt idx="3">
                  <c:v>1715</c:v>
                </c:pt>
                <c:pt idx="4">
                  <c:v>1801</c:v>
                </c:pt>
                <c:pt idx="5">
                  <c:v>1695</c:v>
                </c:pt>
              </c:numCache>
            </c:numRef>
          </c:val>
          <c:smooth val="0"/>
        </c:ser>
        <c:dLbls>
          <c:showLegendKey val="0"/>
          <c:showVal val="0"/>
          <c:showCatName val="0"/>
          <c:showSerName val="0"/>
          <c:showPercent val="0"/>
          <c:showBubbleSize val="0"/>
        </c:dLbls>
        <c:smooth val="0"/>
        <c:axId val="525903464"/>
        <c:axId val="525914048"/>
      </c:lineChart>
      <c:catAx>
        <c:axId val="525903464"/>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800900375099407"/>
              <c:y val="0.895593861578113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4048"/>
        <c:crosses val="autoZero"/>
        <c:auto val="1"/>
        <c:lblAlgn val="ctr"/>
        <c:lblOffset val="100"/>
        <c:noMultiLvlLbl val="0"/>
      </c:catAx>
      <c:valAx>
        <c:axId val="525914048"/>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a:t>
                </a:r>
              </a:p>
            </c:rich>
          </c:tx>
          <c:layout>
            <c:manualLayout>
              <c:xMode val="edge"/>
              <c:yMode val="edge"/>
              <c:x val="5.2286376375526248E-3"/>
              <c:y val="0.284156191727017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3464"/>
        <c:crosses val="autoZero"/>
        <c:crossBetween val="between"/>
      </c:valAx>
      <c:spPr>
        <a:solidFill>
          <a:schemeClr val="bg1"/>
        </a:solidFill>
        <a:ln w="12700">
          <a:solidFill>
            <a:srgbClr val="808080"/>
          </a:solidFill>
          <a:prstDash val="solid"/>
        </a:ln>
      </c:spPr>
    </c:plotArea>
    <c:legend>
      <c:legendPos val="b"/>
      <c:layout>
        <c:manualLayout>
          <c:xMode val="edge"/>
          <c:yMode val="edge"/>
          <c:x val="0.40985325184423682"/>
          <c:y val="0.89767496608163944"/>
          <c:w val="0.14420505947394874"/>
          <c:h val="5.1970981990744472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sz="950" b="1" i="0" u="none" strike="noStrike" baseline="0">
                <a:effectLst/>
              </a:rPr>
              <a:t>Figure 5.11d Manchester Bound Boarders on the Ashton Line 1330 - 1600 (Oct 14 - Nov 17)</a:t>
            </a:r>
            <a:endParaRPr lang="en-GB"/>
          </a:p>
        </c:rich>
      </c:tx>
      <c:layout>
        <c:manualLayout>
          <c:xMode val="edge"/>
          <c:yMode val="edge"/>
          <c:x val="0.1041390895486926"/>
          <c:y val="3.022482142525261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5.24d Ashton 1330 - 1600'!$B$3:$E$3</c:f>
              <c:strCache>
                <c:ptCount val="4"/>
                <c:pt idx="0">
                  <c:v> Oct 2014</c:v>
                </c:pt>
                <c:pt idx="1">
                  <c:v> Nov 2015</c:v>
                </c:pt>
                <c:pt idx="2">
                  <c:v> Nov 2016</c:v>
                </c:pt>
                <c:pt idx="3">
                  <c:v> Nov 2017</c:v>
                </c:pt>
              </c:strCache>
            </c:strRef>
          </c:cat>
          <c:val>
            <c:numRef>
              <c:f>'Table 5.24d Ashton 1330 - 1600'!$B$16:$E$16</c:f>
              <c:numCache>
                <c:formatCode>General</c:formatCode>
                <c:ptCount val="4"/>
                <c:pt idx="0">
                  <c:v>681</c:v>
                </c:pt>
                <c:pt idx="1">
                  <c:v>1033</c:v>
                </c:pt>
                <c:pt idx="2">
                  <c:v>1133</c:v>
                </c:pt>
                <c:pt idx="3">
                  <c:v>1156</c:v>
                </c:pt>
              </c:numCache>
            </c:numRef>
          </c:val>
          <c:smooth val="0"/>
        </c:ser>
        <c:dLbls>
          <c:showLegendKey val="0"/>
          <c:showVal val="0"/>
          <c:showCatName val="0"/>
          <c:showSerName val="0"/>
          <c:showPercent val="0"/>
          <c:showBubbleSize val="0"/>
        </c:dLbls>
        <c:smooth val="0"/>
        <c:axId val="525912872"/>
        <c:axId val="525901896"/>
      </c:lineChart>
      <c:catAx>
        <c:axId val="525912872"/>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800900375099407"/>
              <c:y val="0.895593861578113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1896"/>
        <c:crosses val="autoZero"/>
        <c:auto val="1"/>
        <c:lblAlgn val="ctr"/>
        <c:lblOffset val="100"/>
        <c:noMultiLvlLbl val="0"/>
      </c:catAx>
      <c:valAx>
        <c:axId val="525901896"/>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7.1127990772232134E-3"/>
              <c:y val="0.2873033199724935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2872"/>
        <c:crosses val="autoZero"/>
        <c:crossBetween val="between"/>
      </c:valAx>
      <c:spPr>
        <a:solidFill>
          <a:schemeClr val="bg1"/>
        </a:solidFill>
        <a:ln w="12700">
          <a:solidFill>
            <a:srgbClr val="808080"/>
          </a:solidFill>
          <a:prstDash val="solid"/>
        </a:ln>
      </c:spPr>
    </c:plotArea>
    <c:legend>
      <c:legendPos val="b"/>
      <c:layout>
        <c:manualLayout>
          <c:xMode val="edge"/>
          <c:yMode val="edge"/>
          <c:x val="0.40985325184423682"/>
          <c:y val="0.89767496608163944"/>
          <c:w val="0.14366165840197909"/>
          <c:h val="5.1970981990744472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sz="950" b="1" i="0" u="none" strike="noStrike" baseline="0">
                <a:effectLst/>
              </a:rPr>
              <a:t>Figure 5.11e Manchester Bound Boarders on the Ashton Line - PM Peak (Oct 14 - Nov 17)</a:t>
            </a:r>
            <a:endParaRPr lang="en-GB"/>
          </a:p>
        </c:rich>
      </c:tx>
      <c:layout>
        <c:manualLayout>
          <c:xMode val="edge"/>
          <c:yMode val="edge"/>
          <c:x val="0.16007744203901031"/>
          <c:y val="3.022482142525261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5.24e Ashton PM Peak'!$B$3:$E$3</c:f>
              <c:strCache>
                <c:ptCount val="4"/>
                <c:pt idx="0">
                  <c:v> Oct 2014</c:v>
                </c:pt>
                <c:pt idx="1">
                  <c:v> Nov 2015</c:v>
                </c:pt>
                <c:pt idx="2">
                  <c:v> Nov 2016</c:v>
                </c:pt>
                <c:pt idx="3">
                  <c:v> Nov 2017</c:v>
                </c:pt>
              </c:strCache>
            </c:strRef>
          </c:cat>
          <c:val>
            <c:numRef>
              <c:f>'Table 5.24e Ashton PM Peak'!$B$16:$E$16</c:f>
              <c:numCache>
                <c:formatCode>General</c:formatCode>
                <c:ptCount val="4"/>
                <c:pt idx="0">
                  <c:v>738</c:v>
                </c:pt>
                <c:pt idx="1">
                  <c:v>1300</c:v>
                </c:pt>
                <c:pt idx="2">
                  <c:v>1490</c:v>
                </c:pt>
                <c:pt idx="3">
                  <c:v>1369</c:v>
                </c:pt>
              </c:numCache>
            </c:numRef>
          </c:val>
          <c:smooth val="0"/>
        </c:ser>
        <c:dLbls>
          <c:showLegendKey val="0"/>
          <c:showVal val="0"/>
          <c:showCatName val="0"/>
          <c:showSerName val="0"/>
          <c:showPercent val="0"/>
          <c:showBubbleSize val="0"/>
        </c:dLbls>
        <c:smooth val="0"/>
        <c:axId val="525902680"/>
        <c:axId val="525903072"/>
      </c:lineChart>
      <c:catAx>
        <c:axId val="525902680"/>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5800900375099407"/>
              <c:y val="0.895593861578113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3072"/>
        <c:crosses val="autoZero"/>
        <c:auto val="1"/>
        <c:lblAlgn val="ctr"/>
        <c:lblOffset val="100"/>
        <c:noMultiLvlLbl val="0"/>
      </c:catAx>
      <c:valAx>
        <c:axId val="525903072"/>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5.2286728407653707E-3"/>
              <c:y val="0.3061860894453495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2680"/>
        <c:crosses val="autoZero"/>
        <c:crossBetween val="between"/>
      </c:valAx>
      <c:spPr>
        <a:solidFill>
          <a:schemeClr val="bg1"/>
        </a:solidFill>
        <a:ln w="12700">
          <a:solidFill>
            <a:srgbClr val="808080"/>
          </a:solidFill>
          <a:prstDash val="solid"/>
        </a:ln>
      </c:spPr>
    </c:plotArea>
    <c:legend>
      <c:legendPos val="b"/>
      <c:layout>
        <c:manualLayout>
          <c:xMode val="edge"/>
          <c:yMode val="edge"/>
          <c:x val="0.40985325184423682"/>
          <c:y val="0.89767496608163944"/>
          <c:w val="0.14366165840197909"/>
          <c:h val="5.1970981990744472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Figure 5.5: Rail Off-Peak Period Patronage by Corridor 1999 - 2017</a:t>
            </a:r>
          </a:p>
        </c:rich>
      </c:tx>
      <c:layout>
        <c:manualLayout>
          <c:xMode val="edge"/>
          <c:yMode val="edge"/>
          <c:x val="0.24171389253970307"/>
          <c:y val="2.9512126317767555E-2"/>
        </c:manualLayout>
      </c:layout>
      <c:overlay val="0"/>
      <c:spPr>
        <a:noFill/>
        <a:ln w="25400">
          <a:noFill/>
        </a:ln>
      </c:spPr>
    </c:title>
    <c:autoTitleDeleted val="0"/>
    <c:plotArea>
      <c:layout>
        <c:manualLayout>
          <c:layoutTarget val="inner"/>
          <c:xMode val="edge"/>
          <c:yMode val="edge"/>
          <c:x val="8.26885342133621E-2"/>
          <c:y val="9.1817984327014115E-2"/>
          <c:w val="0.87460535014170615"/>
          <c:h val="0.73711416238259464"/>
        </c:manualLayout>
      </c:layout>
      <c:lineChart>
        <c:grouping val="standard"/>
        <c:varyColors val="0"/>
        <c:ser>
          <c:idx val="0"/>
          <c:order val="0"/>
          <c:tx>
            <c:v>Wigan/Bolton</c:v>
          </c:tx>
          <c:spPr>
            <a:ln w="25400">
              <a:solidFill>
                <a:schemeClr val="tx1"/>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5.3'!$C$3:$U$3</c:f>
              <c:numCache>
                <c:formatCode>General</c:formatCode>
                <c:ptCount val="19"/>
                <c:pt idx="0">
                  <c:v>2148</c:v>
                </c:pt>
                <c:pt idx="1">
                  <c:v>1847</c:v>
                </c:pt>
                <c:pt idx="2">
                  <c:v>2159</c:v>
                </c:pt>
                <c:pt idx="3">
                  <c:v>1878</c:v>
                </c:pt>
                <c:pt idx="4">
                  <c:v>2522</c:v>
                </c:pt>
                <c:pt idx="5">
                  <c:v>2174</c:v>
                </c:pt>
                <c:pt idx="6">
                  <c:v>2436</c:v>
                </c:pt>
                <c:pt idx="7">
                  <c:v>3133</c:v>
                </c:pt>
                <c:pt idx="8">
                  <c:v>3320</c:v>
                </c:pt>
                <c:pt idx="9">
                  <c:v>3549</c:v>
                </c:pt>
                <c:pt idx="10" formatCode="0">
                  <c:v>3354</c:v>
                </c:pt>
                <c:pt idx="11" formatCode="0">
                  <c:v>3034.3991370010785</c:v>
                </c:pt>
                <c:pt idx="12" formatCode="0">
                  <c:v>3834.0043149946059</c:v>
                </c:pt>
                <c:pt idx="13" formatCode="0">
                  <c:v>3543</c:v>
                </c:pt>
                <c:pt idx="14" formatCode="0">
                  <c:v>4212</c:v>
                </c:pt>
                <c:pt idx="15" formatCode="0">
                  <c:v>3894.9960260115604</c:v>
                </c:pt>
                <c:pt idx="16" formatCode="0">
                  <c:v>3161</c:v>
                </c:pt>
                <c:pt idx="17" formatCode="0">
                  <c:v>3412</c:v>
                </c:pt>
                <c:pt idx="18" formatCode="0">
                  <c:v>3522.1869413136415</c:v>
                </c:pt>
              </c:numCache>
            </c:numRef>
          </c:val>
          <c:smooth val="0"/>
        </c:ser>
        <c:ser>
          <c:idx val="1"/>
          <c:order val="1"/>
          <c:tx>
            <c:v>Rochdale/Oldham</c:v>
          </c:tx>
          <c:spPr>
            <a:ln w="25400">
              <a:solidFill>
                <a:srgbClr val="7030A0"/>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5.3'!$C$4:$U$4</c:f>
              <c:numCache>
                <c:formatCode>General</c:formatCode>
                <c:ptCount val="19"/>
                <c:pt idx="0">
                  <c:v>681</c:v>
                </c:pt>
                <c:pt idx="1">
                  <c:v>795</c:v>
                </c:pt>
                <c:pt idx="2">
                  <c:v>881</c:v>
                </c:pt>
                <c:pt idx="3">
                  <c:v>727</c:v>
                </c:pt>
                <c:pt idx="4">
                  <c:v>918</c:v>
                </c:pt>
                <c:pt idx="5">
                  <c:v>986</c:v>
                </c:pt>
                <c:pt idx="6">
                  <c:v>1023</c:v>
                </c:pt>
                <c:pt idx="7">
                  <c:v>1120</c:v>
                </c:pt>
                <c:pt idx="8">
                  <c:v>1192</c:v>
                </c:pt>
                <c:pt idx="9">
                  <c:v>1389</c:v>
                </c:pt>
                <c:pt idx="10" formatCode="0">
                  <c:v>1003.2294322132097</c:v>
                </c:pt>
                <c:pt idx="11" formatCode="0">
                  <c:v>949</c:v>
                </c:pt>
                <c:pt idx="12" formatCode="0">
                  <c:v>1006.0922459893047</c:v>
                </c:pt>
                <c:pt idx="13" formatCode="0">
                  <c:v>1012</c:v>
                </c:pt>
                <c:pt idx="14" formatCode="0">
                  <c:v>940</c:v>
                </c:pt>
                <c:pt idx="15" formatCode="0">
                  <c:v>916</c:v>
                </c:pt>
                <c:pt idx="16" formatCode="0">
                  <c:v>903</c:v>
                </c:pt>
                <c:pt idx="17" formatCode="0">
                  <c:v>865</c:v>
                </c:pt>
                <c:pt idx="18" formatCode="0">
                  <c:v>803</c:v>
                </c:pt>
              </c:numCache>
            </c:numRef>
          </c:val>
          <c:smooth val="0"/>
        </c:ser>
        <c:ser>
          <c:idx val="2"/>
          <c:order val="2"/>
          <c:tx>
            <c:v>Ashton</c:v>
          </c:tx>
          <c:spPr>
            <a:ln w="25400">
              <a:solidFill>
                <a:schemeClr val="bg1">
                  <a:lumMod val="65000"/>
                </a:schemeClr>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5.3'!$C$5:$U$5</c:f>
              <c:numCache>
                <c:formatCode>General</c:formatCode>
                <c:ptCount val="19"/>
                <c:pt idx="0">
                  <c:v>361</c:v>
                </c:pt>
                <c:pt idx="1">
                  <c:v>362</c:v>
                </c:pt>
                <c:pt idx="2">
                  <c:v>312</c:v>
                </c:pt>
                <c:pt idx="3">
                  <c:v>363</c:v>
                </c:pt>
                <c:pt idx="4">
                  <c:v>506</c:v>
                </c:pt>
                <c:pt idx="5">
                  <c:v>548</c:v>
                </c:pt>
                <c:pt idx="6">
                  <c:v>557</c:v>
                </c:pt>
                <c:pt idx="7">
                  <c:v>582</c:v>
                </c:pt>
                <c:pt idx="8">
                  <c:v>624</c:v>
                </c:pt>
                <c:pt idx="9">
                  <c:v>639</c:v>
                </c:pt>
                <c:pt idx="10" formatCode="0">
                  <c:v>657</c:v>
                </c:pt>
                <c:pt idx="11" formatCode="0">
                  <c:v>682</c:v>
                </c:pt>
                <c:pt idx="12" formatCode="0">
                  <c:v>893</c:v>
                </c:pt>
                <c:pt idx="13" formatCode="0">
                  <c:v>864</c:v>
                </c:pt>
                <c:pt idx="14" formatCode="0">
                  <c:v>611</c:v>
                </c:pt>
                <c:pt idx="15" formatCode="0">
                  <c:v>745</c:v>
                </c:pt>
                <c:pt idx="16" formatCode="0">
                  <c:v>649</c:v>
                </c:pt>
                <c:pt idx="17" formatCode="0">
                  <c:v>842</c:v>
                </c:pt>
                <c:pt idx="18" formatCode="0">
                  <c:v>636</c:v>
                </c:pt>
              </c:numCache>
            </c:numRef>
          </c:val>
          <c:smooth val="0"/>
        </c:ser>
        <c:ser>
          <c:idx val="3"/>
          <c:order val="3"/>
          <c:tx>
            <c:v>Marple/Glossop</c:v>
          </c:tx>
          <c:spPr>
            <a:ln w="25400">
              <a:solidFill>
                <a:srgbClr val="00B0F0"/>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5.3'!$C$9:$U$9</c:f>
              <c:numCache>
                <c:formatCode>General</c:formatCode>
                <c:ptCount val="19"/>
                <c:pt idx="0">
                  <c:v>819</c:v>
                </c:pt>
                <c:pt idx="1">
                  <c:v>937</c:v>
                </c:pt>
                <c:pt idx="2">
                  <c:v>981</c:v>
                </c:pt>
                <c:pt idx="3">
                  <c:v>850</c:v>
                </c:pt>
                <c:pt idx="4">
                  <c:v>1009</c:v>
                </c:pt>
                <c:pt idx="5">
                  <c:v>994</c:v>
                </c:pt>
                <c:pt idx="6">
                  <c:v>1090</c:v>
                </c:pt>
                <c:pt idx="7">
                  <c:v>1107</c:v>
                </c:pt>
                <c:pt idx="8">
                  <c:v>1449</c:v>
                </c:pt>
                <c:pt idx="9">
                  <c:v>1336</c:v>
                </c:pt>
                <c:pt idx="10" formatCode="0">
                  <c:v>1417.7125382262998</c:v>
                </c:pt>
                <c:pt idx="11" formatCode="0">
                  <c:v>1516</c:v>
                </c:pt>
                <c:pt idx="12" formatCode="0">
                  <c:v>1661</c:v>
                </c:pt>
                <c:pt idx="13" formatCode="0">
                  <c:v>1656.7878275570583</c:v>
                </c:pt>
                <c:pt idx="14" formatCode="0">
                  <c:v>1500</c:v>
                </c:pt>
                <c:pt idx="15" formatCode="0">
                  <c:v>1501</c:v>
                </c:pt>
                <c:pt idx="16" formatCode="0">
                  <c:v>1625.5069124423962</c:v>
                </c:pt>
                <c:pt idx="17" formatCode="0">
                  <c:v>1393</c:v>
                </c:pt>
                <c:pt idx="18" formatCode="0">
                  <c:v>1536</c:v>
                </c:pt>
              </c:numCache>
            </c:numRef>
          </c:val>
          <c:smooth val="0"/>
        </c:ser>
        <c:ser>
          <c:idx val="4"/>
          <c:order val="4"/>
          <c:tx>
            <c:v>Stockport</c:v>
          </c:tx>
          <c:spPr>
            <a:ln w="25400">
              <a:solidFill>
                <a:srgbClr val="FFC000"/>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5.3'!$C$10:$U$10</c:f>
              <c:numCache>
                <c:formatCode>General</c:formatCode>
                <c:ptCount val="19"/>
                <c:pt idx="0">
                  <c:v>999</c:v>
                </c:pt>
                <c:pt idx="1">
                  <c:v>996</c:v>
                </c:pt>
                <c:pt idx="2">
                  <c:v>1062</c:v>
                </c:pt>
                <c:pt idx="3">
                  <c:v>857</c:v>
                </c:pt>
                <c:pt idx="4">
                  <c:v>982</c:v>
                </c:pt>
                <c:pt idx="5">
                  <c:v>968</c:v>
                </c:pt>
                <c:pt idx="6">
                  <c:v>1114</c:v>
                </c:pt>
                <c:pt idx="7">
                  <c:v>1179</c:v>
                </c:pt>
                <c:pt idx="8">
                  <c:v>1268</c:v>
                </c:pt>
                <c:pt idx="9">
                  <c:v>1348</c:v>
                </c:pt>
                <c:pt idx="10" formatCode="0">
                  <c:v>1436.8673550436854</c:v>
                </c:pt>
                <c:pt idx="11" formatCode="0">
                  <c:v>1547.1485305798251</c:v>
                </c:pt>
                <c:pt idx="12" formatCode="0">
                  <c:v>1709</c:v>
                </c:pt>
                <c:pt idx="13" formatCode="0">
                  <c:v>1754.5309789343248</c:v>
                </c:pt>
                <c:pt idx="14" formatCode="0">
                  <c:v>1487</c:v>
                </c:pt>
                <c:pt idx="15" formatCode="0">
                  <c:v>1372</c:v>
                </c:pt>
                <c:pt idx="16" formatCode="0">
                  <c:v>1524.2079131109388</c:v>
                </c:pt>
                <c:pt idx="17" formatCode="0">
                  <c:v>1531</c:v>
                </c:pt>
                <c:pt idx="18" formatCode="0">
                  <c:v>1578</c:v>
                </c:pt>
              </c:numCache>
            </c:numRef>
          </c:val>
          <c:smooth val="0"/>
        </c:ser>
        <c:ser>
          <c:idx val="5"/>
          <c:order val="5"/>
          <c:tx>
            <c:v>Styal (Excl Airport)</c:v>
          </c:tx>
          <c:spPr>
            <a:ln w="25400">
              <a:solidFill>
                <a:srgbClr val="92D050"/>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5.3'!$C$11:$U$11</c:f>
              <c:numCache>
                <c:formatCode>General</c:formatCode>
                <c:ptCount val="19"/>
                <c:pt idx="0">
                  <c:v>258</c:v>
                </c:pt>
                <c:pt idx="1">
                  <c:v>288</c:v>
                </c:pt>
                <c:pt idx="2">
                  <c:v>265</c:v>
                </c:pt>
                <c:pt idx="3">
                  <c:v>244</c:v>
                </c:pt>
                <c:pt idx="4">
                  <c:v>332</c:v>
                </c:pt>
                <c:pt idx="5">
                  <c:v>320</c:v>
                </c:pt>
                <c:pt idx="6">
                  <c:v>380</c:v>
                </c:pt>
                <c:pt idx="7">
                  <c:v>430</c:v>
                </c:pt>
                <c:pt idx="8">
                  <c:v>383</c:v>
                </c:pt>
                <c:pt idx="9">
                  <c:v>423</c:v>
                </c:pt>
                <c:pt idx="10" formatCode="0">
                  <c:v>492.36290322580652</c:v>
                </c:pt>
                <c:pt idx="11" formatCode="0">
                  <c:v>623.12903225806463</c:v>
                </c:pt>
                <c:pt idx="12" formatCode="0">
                  <c:v>676</c:v>
                </c:pt>
                <c:pt idx="13" formatCode="0">
                  <c:v>608.51635111876078</c:v>
                </c:pt>
                <c:pt idx="14" formatCode="0">
                  <c:v>576</c:v>
                </c:pt>
                <c:pt idx="15" formatCode="0">
                  <c:v>525</c:v>
                </c:pt>
                <c:pt idx="16" formatCode="0">
                  <c:v>505.39419087136923</c:v>
                </c:pt>
                <c:pt idx="17" formatCode="0">
                  <c:v>496</c:v>
                </c:pt>
                <c:pt idx="18" formatCode="0">
                  <c:v>368</c:v>
                </c:pt>
              </c:numCache>
            </c:numRef>
          </c:val>
          <c:smooth val="0"/>
        </c:ser>
        <c:ser>
          <c:idx val="6"/>
          <c:order val="6"/>
          <c:tx>
            <c:v>Manchester Airport</c:v>
          </c:tx>
          <c:spPr>
            <a:ln w="25400">
              <a:solidFill>
                <a:srgbClr val="FF0000"/>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5.3'!$C$12:$U$12</c:f>
              <c:numCache>
                <c:formatCode>General</c:formatCode>
                <c:ptCount val="19"/>
                <c:pt idx="0">
                  <c:v>445</c:v>
                </c:pt>
                <c:pt idx="1">
                  <c:v>453</c:v>
                </c:pt>
                <c:pt idx="2">
                  <c:v>598</c:v>
                </c:pt>
                <c:pt idx="3">
                  <c:v>535</c:v>
                </c:pt>
                <c:pt idx="4">
                  <c:v>678</c:v>
                </c:pt>
                <c:pt idx="5">
                  <c:v>860</c:v>
                </c:pt>
                <c:pt idx="6">
                  <c:v>810</c:v>
                </c:pt>
                <c:pt idx="7">
                  <c:v>930</c:v>
                </c:pt>
                <c:pt idx="8">
                  <c:v>848</c:v>
                </c:pt>
                <c:pt idx="9">
                  <c:v>826</c:v>
                </c:pt>
                <c:pt idx="10" formatCode="0">
                  <c:v>1199</c:v>
                </c:pt>
                <c:pt idx="11" formatCode="0">
                  <c:v>1241</c:v>
                </c:pt>
                <c:pt idx="12" formatCode="0">
                  <c:v>1486</c:v>
                </c:pt>
                <c:pt idx="13" formatCode="0">
                  <c:v>1440</c:v>
                </c:pt>
                <c:pt idx="14" formatCode="0">
                  <c:v>1465</c:v>
                </c:pt>
                <c:pt idx="15" formatCode="0">
                  <c:v>1562</c:v>
                </c:pt>
                <c:pt idx="16" formatCode="0">
                  <c:v>1501</c:v>
                </c:pt>
                <c:pt idx="17" formatCode="0">
                  <c:v>2040</c:v>
                </c:pt>
                <c:pt idx="18" formatCode="0">
                  <c:v>2410</c:v>
                </c:pt>
              </c:numCache>
            </c:numRef>
          </c:val>
          <c:smooth val="0"/>
        </c:ser>
        <c:ser>
          <c:idx val="7"/>
          <c:order val="7"/>
          <c:tx>
            <c:v>Irlam</c:v>
          </c:tx>
          <c:spPr>
            <a:ln w="25400">
              <a:solidFill>
                <a:srgbClr val="FFFF00"/>
              </a:solidFill>
              <a:prstDash val="solid"/>
            </a:ln>
          </c:spPr>
          <c:marker>
            <c:symbol val="none"/>
          </c:marker>
          <c:cat>
            <c:numRef>
              <c:f>'Table 5.3'!$C$2:$U$2</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'Table 5.3'!$C$13:$U$13</c:f>
              <c:numCache>
                <c:formatCode>General</c:formatCode>
                <c:ptCount val="19"/>
                <c:pt idx="0">
                  <c:v>115</c:v>
                </c:pt>
                <c:pt idx="1">
                  <c:v>101</c:v>
                </c:pt>
                <c:pt idx="2">
                  <c:v>134</c:v>
                </c:pt>
                <c:pt idx="3">
                  <c:v>145</c:v>
                </c:pt>
                <c:pt idx="4">
                  <c:v>148</c:v>
                </c:pt>
                <c:pt idx="5">
                  <c:v>109</c:v>
                </c:pt>
                <c:pt idx="6">
                  <c:v>149</c:v>
                </c:pt>
                <c:pt idx="7">
                  <c:v>151</c:v>
                </c:pt>
                <c:pt idx="8">
                  <c:v>159</c:v>
                </c:pt>
                <c:pt idx="9">
                  <c:v>139</c:v>
                </c:pt>
                <c:pt idx="10" formatCode="0">
                  <c:v>159</c:v>
                </c:pt>
                <c:pt idx="11" formatCode="0">
                  <c:v>212</c:v>
                </c:pt>
                <c:pt idx="12" formatCode="0">
                  <c:v>190.31818181818181</c:v>
                </c:pt>
                <c:pt idx="13" formatCode="0">
                  <c:v>248.13636363636365</c:v>
                </c:pt>
                <c:pt idx="14" formatCode="0">
                  <c:v>301</c:v>
                </c:pt>
                <c:pt idx="15" formatCode="0">
                  <c:v>277.94468085106382</c:v>
                </c:pt>
                <c:pt idx="16" formatCode="0">
                  <c:v>263.85531914893619</c:v>
                </c:pt>
                <c:pt idx="17" formatCode="0">
                  <c:v>263</c:v>
                </c:pt>
                <c:pt idx="18" formatCode="0">
                  <c:v>310.20512820512823</c:v>
                </c:pt>
              </c:numCache>
            </c:numRef>
          </c:val>
          <c:smooth val="0"/>
        </c:ser>
        <c:dLbls>
          <c:showLegendKey val="0"/>
          <c:showVal val="0"/>
          <c:showCatName val="0"/>
          <c:showSerName val="0"/>
          <c:showPercent val="0"/>
          <c:showBubbleSize val="0"/>
        </c:dLbls>
        <c:smooth val="0"/>
        <c:axId val="484201368"/>
        <c:axId val="484202936"/>
      </c:lineChart>
      <c:catAx>
        <c:axId val="484201368"/>
        <c:scaling>
          <c:orientation val="minMax"/>
        </c:scaling>
        <c:delete val="0"/>
        <c:axPos val="b"/>
        <c:title>
          <c:tx>
            <c:rich>
              <a:bodyPr/>
              <a:lstStyle/>
              <a:p>
                <a:pPr>
                  <a:defRPr sz="940" b="1" i="0" u="none" strike="noStrike" baseline="0">
                    <a:solidFill>
                      <a:srgbClr val="000000"/>
                    </a:solidFill>
                    <a:latin typeface="Calibri"/>
                    <a:ea typeface="Calibri"/>
                    <a:cs typeface="Calibri"/>
                  </a:defRPr>
                </a:pPr>
                <a:r>
                  <a:rPr lang="en-GB"/>
                  <a:t>Year</a:t>
                </a:r>
              </a:p>
            </c:rich>
          </c:tx>
          <c:layout>
            <c:manualLayout>
              <c:xMode val="edge"/>
              <c:yMode val="edge"/>
              <c:x val="0.42817655426659451"/>
              <c:y val="0.935129652133863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10" b="0" i="0" u="none" strike="noStrike" baseline="0">
                <a:solidFill>
                  <a:srgbClr val="000000"/>
                </a:solidFill>
                <a:latin typeface="Calibri"/>
                <a:ea typeface="Calibri"/>
                <a:cs typeface="Calibri"/>
              </a:defRPr>
            </a:pPr>
            <a:endParaRPr lang="en-US"/>
          </a:p>
        </c:txPr>
        <c:crossAx val="484202936"/>
        <c:crosses val="autoZero"/>
        <c:auto val="1"/>
        <c:lblAlgn val="ctr"/>
        <c:lblOffset val="100"/>
        <c:tickLblSkip val="1"/>
        <c:tickMarkSkip val="1"/>
        <c:noMultiLvlLbl val="0"/>
      </c:catAx>
      <c:valAx>
        <c:axId val="484202936"/>
        <c:scaling>
          <c:orientation val="minMax"/>
          <c:max val="5000"/>
        </c:scaling>
        <c:delete val="0"/>
        <c:axPos val="l"/>
        <c:majorGridlines>
          <c:spPr>
            <a:ln w="3175">
              <a:solidFill>
                <a:srgbClr val="000000"/>
              </a:solidFill>
              <a:prstDash val="solid"/>
            </a:ln>
          </c:spPr>
        </c:majorGridlines>
        <c:title>
          <c:tx>
            <c:rich>
              <a:bodyPr/>
              <a:lstStyle/>
              <a:p>
                <a:pPr>
                  <a:defRPr sz="920" b="1" i="0" u="none" strike="noStrike" baseline="0">
                    <a:solidFill>
                      <a:srgbClr val="000000"/>
                    </a:solidFill>
                    <a:latin typeface="Calibri"/>
                    <a:ea typeface="Calibri"/>
                    <a:cs typeface="Calibri"/>
                  </a:defRPr>
                </a:pPr>
                <a:r>
                  <a:rPr lang="en-GB"/>
                  <a:t>Manchester Bound Boarders (0930 - 1330)</a:t>
                </a:r>
              </a:p>
            </c:rich>
          </c:tx>
          <c:layout>
            <c:manualLayout>
              <c:xMode val="edge"/>
              <c:yMode val="edge"/>
              <c:x val="6.2893283377745725E-3"/>
              <c:y val="0.230608446671438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0" b="0" i="0" u="none" strike="noStrike" baseline="0">
                <a:solidFill>
                  <a:srgbClr val="000000"/>
                </a:solidFill>
                <a:latin typeface="Calibri"/>
                <a:ea typeface="Calibri"/>
                <a:cs typeface="Calibri"/>
              </a:defRPr>
            </a:pPr>
            <a:endParaRPr lang="en-US"/>
          </a:p>
        </c:txPr>
        <c:crossAx val="484201368"/>
        <c:crosses val="autoZero"/>
        <c:crossBetween val="between"/>
      </c:valAx>
      <c:spPr>
        <a:noFill/>
        <a:ln w="12700">
          <a:solidFill>
            <a:srgbClr val="808080"/>
          </a:solidFill>
          <a:prstDash val="solid"/>
        </a:ln>
      </c:spPr>
    </c:plotArea>
    <c:legend>
      <c:legendPos val="b"/>
      <c:layout>
        <c:manualLayout>
          <c:xMode val="edge"/>
          <c:yMode val="edge"/>
          <c:x val="0.19712485900292179"/>
          <c:y val="0.89609350081758243"/>
          <c:w val="0.60575014646891001"/>
          <c:h val="8.6009403256331982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5.12a Manchester Bound Boarders on the Airport Line Pre 0730</a:t>
            </a:r>
            <a:r>
              <a:rPr lang="en-GB" baseline="0"/>
              <a:t> (Mar 15 - Dec 17)</a:t>
            </a:r>
            <a:endParaRPr lang="en-GB"/>
          </a:p>
        </c:rich>
      </c:tx>
      <c:layout>
        <c:manualLayout>
          <c:xMode val="edge"/>
          <c:yMode val="edge"/>
          <c:x val="0.11325858649983446"/>
          <c:y val="2.7077812878180646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5.25a Airport Pre 0730'!$B$3:$E$3</c:f>
              <c:strCache>
                <c:ptCount val="4"/>
                <c:pt idx="0">
                  <c:v>Mar 2015</c:v>
                </c:pt>
                <c:pt idx="1">
                  <c:v>Feb 2016</c:v>
                </c:pt>
                <c:pt idx="2">
                  <c:v>Nov 2016</c:v>
                </c:pt>
                <c:pt idx="3">
                  <c:v>Dec 2017</c:v>
                </c:pt>
              </c:strCache>
            </c:strRef>
          </c:cat>
          <c:val>
            <c:numRef>
              <c:f>'Table 5.25a Airport Pre 0730'!$B$19:$E$19</c:f>
              <c:numCache>
                <c:formatCode>General</c:formatCode>
                <c:ptCount val="4"/>
                <c:pt idx="0">
                  <c:v>168</c:v>
                </c:pt>
                <c:pt idx="1">
                  <c:v>261</c:v>
                </c:pt>
                <c:pt idx="2">
                  <c:v>458</c:v>
                </c:pt>
                <c:pt idx="3">
                  <c:v>557</c:v>
                </c:pt>
              </c:numCache>
            </c:numRef>
          </c:val>
          <c:smooth val="0"/>
        </c:ser>
        <c:dLbls>
          <c:showLegendKey val="0"/>
          <c:showVal val="0"/>
          <c:showCatName val="0"/>
          <c:showSerName val="0"/>
          <c:showPercent val="0"/>
          <c:showBubbleSize val="0"/>
        </c:dLbls>
        <c:smooth val="0"/>
        <c:axId val="525909736"/>
        <c:axId val="525906992"/>
      </c:lineChart>
      <c:catAx>
        <c:axId val="5259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6992"/>
        <c:crosses val="autoZero"/>
        <c:auto val="1"/>
        <c:lblAlgn val="ctr"/>
        <c:lblOffset val="100"/>
        <c:noMultiLvlLbl val="0"/>
      </c:catAx>
      <c:valAx>
        <c:axId val="525906992"/>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5.2287373783147396E-3"/>
              <c:y val="0.27425356999866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9736"/>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5.12b Manchester Bound Boarders on the Airport Line - AM Peak </a:t>
            </a:r>
            <a:r>
              <a:rPr lang="en-GB" baseline="0"/>
              <a:t> (</a:t>
            </a:r>
            <a:r>
              <a:rPr lang="en-GB"/>
              <a:t>Mar 15 - Dec 17)</a:t>
            </a:r>
          </a:p>
        </c:rich>
      </c:tx>
      <c:layout>
        <c:manualLayout>
          <c:xMode val="edge"/>
          <c:yMode val="edge"/>
          <c:x val="9.0390563243923916E-2"/>
          <c:y val="2.7077805952222075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5.25b Airport AM Peak'!$B$3:$E$3</c:f>
              <c:strCache>
                <c:ptCount val="4"/>
                <c:pt idx="0">
                  <c:v>Mar 2015</c:v>
                </c:pt>
                <c:pt idx="1">
                  <c:v>Feb 2016</c:v>
                </c:pt>
                <c:pt idx="2">
                  <c:v>Nov 2016</c:v>
                </c:pt>
                <c:pt idx="3">
                  <c:v>Dec 2017</c:v>
                </c:pt>
              </c:strCache>
            </c:strRef>
          </c:cat>
          <c:val>
            <c:numRef>
              <c:f>'Table 5.25b Airport AM Peak'!$B$19:$E$19</c:f>
              <c:numCache>
                <c:formatCode>General</c:formatCode>
                <c:ptCount val="4"/>
                <c:pt idx="0">
                  <c:v>692</c:v>
                </c:pt>
                <c:pt idx="1">
                  <c:v>931</c:v>
                </c:pt>
                <c:pt idx="2">
                  <c:v>1126</c:v>
                </c:pt>
                <c:pt idx="3">
                  <c:v>1370</c:v>
                </c:pt>
              </c:numCache>
            </c:numRef>
          </c:val>
          <c:smooth val="0"/>
        </c:ser>
        <c:dLbls>
          <c:showLegendKey val="0"/>
          <c:showVal val="0"/>
          <c:showCatName val="0"/>
          <c:showSerName val="0"/>
          <c:showPercent val="0"/>
          <c:showBubbleSize val="0"/>
        </c:dLbls>
        <c:smooth val="0"/>
        <c:axId val="525907384"/>
        <c:axId val="525904640"/>
      </c:lineChart>
      <c:catAx>
        <c:axId val="52590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4640"/>
        <c:crosses val="autoZero"/>
        <c:auto val="1"/>
        <c:lblAlgn val="ctr"/>
        <c:lblOffset val="100"/>
        <c:noMultiLvlLbl val="0"/>
      </c:catAx>
      <c:valAx>
        <c:axId val="525904640"/>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3.207575133099879E-4"/>
              <c:y val="0.249912732027630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7384"/>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Calibri"/>
                <a:ea typeface="Calibri"/>
                <a:cs typeface="Calibri"/>
              </a:defRPr>
            </a:pPr>
            <a:r>
              <a:rPr lang="en-GB"/>
              <a:t>Figure 5.12c Manchester Bound Boarders on the Airport Line</a:t>
            </a:r>
            <a:r>
              <a:rPr lang="en-GB" baseline="0"/>
              <a:t> - </a:t>
            </a:r>
            <a:r>
              <a:rPr lang="en-GB"/>
              <a:t>0930-1330</a:t>
            </a:r>
            <a:r>
              <a:rPr lang="en-GB" baseline="0"/>
              <a:t> (Mar 15 - Dec 17)</a:t>
            </a:r>
            <a:endParaRPr lang="en-GB"/>
          </a:p>
        </c:rich>
      </c:tx>
      <c:layout>
        <c:manualLayout>
          <c:xMode val="edge"/>
          <c:yMode val="edge"/>
          <c:x val="0.1304096259425562"/>
          <c:y val="2.7077805952222075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5.25c Airport 0930 - 1330'!$B$3:$E$3</c:f>
              <c:strCache>
                <c:ptCount val="4"/>
                <c:pt idx="0">
                  <c:v>Mar 2015</c:v>
                </c:pt>
                <c:pt idx="1">
                  <c:v>Feb 2016</c:v>
                </c:pt>
                <c:pt idx="2">
                  <c:v>Nov 2016</c:v>
                </c:pt>
                <c:pt idx="3">
                  <c:v>Dec 2017</c:v>
                </c:pt>
              </c:strCache>
            </c:strRef>
          </c:cat>
          <c:val>
            <c:numRef>
              <c:f>'Table 5.25c Airport 0930 - 1330'!$B$19:$E$19</c:f>
              <c:numCache>
                <c:formatCode>General</c:formatCode>
                <c:ptCount val="4"/>
                <c:pt idx="0">
                  <c:v>881</c:v>
                </c:pt>
                <c:pt idx="1">
                  <c:v>1026</c:v>
                </c:pt>
                <c:pt idx="2">
                  <c:v>1185</c:v>
                </c:pt>
                <c:pt idx="3">
                  <c:v>1420</c:v>
                </c:pt>
              </c:numCache>
            </c:numRef>
          </c:val>
          <c:smooth val="0"/>
        </c:ser>
        <c:dLbls>
          <c:showLegendKey val="0"/>
          <c:showVal val="0"/>
          <c:showCatName val="0"/>
          <c:showSerName val="0"/>
          <c:showPercent val="0"/>
          <c:showBubbleSize val="0"/>
        </c:dLbls>
        <c:smooth val="0"/>
        <c:axId val="525907776"/>
        <c:axId val="525910520"/>
      </c:lineChart>
      <c:catAx>
        <c:axId val="52590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0520"/>
        <c:crosses val="autoZero"/>
        <c:auto val="1"/>
        <c:lblAlgn val="ctr"/>
        <c:lblOffset val="100"/>
        <c:noMultiLvlLbl val="0"/>
      </c:catAx>
      <c:valAx>
        <c:axId val="525910520"/>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5.22868150607682E-3"/>
              <c:y val="0.275496325459317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7776"/>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Calibri"/>
                <a:ea typeface="Calibri"/>
                <a:cs typeface="Calibri"/>
              </a:defRPr>
            </a:pPr>
            <a:r>
              <a:rPr lang="en-GB" sz="800" baseline="0"/>
              <a:t>Figure 5.12d Manchester Bound Boarders on the Airport Line-1330-1600 (Mar 15 - Dec 17)</a:t>
            </a:r>
          </a:p>
        </c:rich>
      </c:tx>
      <c:layout>
        <c:manualLayout>
          <c:xMode val="edge"/>
          <c:yMode val="edge"/>
          <c:x val="0.12850395629024039"/>
          <c:y val="2.3687975443747497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5.25d Airport 1330 - 1600'!$B$3:$E$3</c:f>
              <c:strCache>
                <c:ptCount val="4"/>
                <c:pt idx="0">
                  <c:v>Mar 2015</c:v>
                </c:pt>
                <c:pt idx="1">
                  <c:v>Feb 2016</c:v>
                </c:pt>
                <c:pt idx="2">
                  <c:v>Nov 2016</c:v>
                </c:pt>
                <c:pt idx="3">
                  <c:v>Dec 2017</c:v>
                </c:pt>
              </c:strCache>
            </c:strRef>
          </c:cat>
          <c:val>
            <c:numRef>
              <c:f>'Table 5.25d Airport 1330 - 1600'!$B$19:$E$19</c:f>
              <c:numCache>
                <c:formatCode>General</c:formatCode>
                <c:ptCount val="4"/>
                <c:pt idx="0">
                  <c:v>570</c:v>
                </c:pt>
                <c:pt idx="1">
                  <c:v>866</c:v>
                </c:pt>
                <c:pt idx="2">
                  <c:v>924</c:v>
                </c:pt>
                <c:pt idx="3">
                  <c:v>1039</c:v>
                </c:pt>
              </c:numCache>
            </c:numRef>
          </c:val>
          <c:smooth val="0"/>
        </c:ser>
        <c:dLbls>
          <c:showLegendKey val="0"/>
          <c:showVal val="0"/>
          <c:showCatName val="0"/>
          <c:showSerName val="0"/>
          <c:showPercent val="0"/>
          <c:showBubbleSize val="0"/>
        </c:dLbls>
        <c:smooth val="0"/>
        <c:axId val="525908560"/>
        <c:axId val="525910128"/>
      </c:lineChart>
      <c:catAx>
        <c:axId val="525908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0128"/>
        <c:crosses val="autoZero"/>
        <c:auto val="1"/>
        <c:lblAlgn val="ctr"/>
        <c:lblOffset val="100"/>
        <c:noMultiLvlLbl val="0"/>
      </c:catAx>
      <c:valAx>
        <c:axId val="525910128"/>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2.7287406946339961E-3"/>
              <c:y val="0.230492087310304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08560"/>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Calibri"/>
                <a:ea typeface="Calibri"/>
                <a:cs typeface="Calibri"/>
              </a:defRPr>
            </a:pPr>
            <a:r>
              <a:rPr lang="en-GB" sz="800" baseline="0"/>
              <a:t>Figure 5.12e Manchester Bound Boarders on the Airport Line 1600-1900 (Mar 15 - Dec 17)</a:t>
            </a:r>
          </a:p>
        </c:rich>
      </c:tx>
      <c:layout>
        <c:manualLayout>
          <c:xMode val="edge"/>
          <c:yMode val="edge"/>
          <c:x val="0.13231529559487204"/>
          <c:y val="2.3687975443747497E-2"/>
        </c:manualLayout>
      </c:layout>
      <c:overlay val="0"/>
      <c:spPr>
        <a:noFill/>
        <a:ln w="25400">
          <a:noFill/>
        </a:ln>
      </c:spPr>
    </c:title>
    <c:autoTitleDeleted val="0"/>
    <c:plotArea>
      <c:layout>
        <c:manualLayout>
          <c:layoutTarget val="inner"/>
          <c:xMode val="edge"/>
          <c:yMode val="edge"/>
          <c:x val="9.6234440695880039E-2"/>
          <c:y val="0.14243909606036137"/>
          <c:w val="0.76961746631606287"/>
          <c:h val="0.67450231028905805"/>
        </c:manualLayout>
      </c:layout>
      <c:lineChart>
        <c:grouping val="standard"/>
        <c:varyColors val="0"/>
        <c:ser>
          <c:idx val="2"/>
          <c:order val="0"/>
          <c:tx>
            <c:v>All Stops</c:v>
          </c:tx>
          <c:spPr>
            <a:ln w="25400">
              <a:solidFill>
                <a:srgbClr val="00B0F0"/>
              </a:solidFill>
              <a:prstDash val="solid"/>
            </a:ln>
          </c:spPr>
          <c:marker>
            <c:symbol val="none"/>
          </c:marker>
          <c:cat>
            <c:strRef>
              <c:f>'Table 5.25e Airport PM Peak'!$B$3:$E$3</c:f>
              <c:strCache>
                <c:ptCount val="4"/>
                <c:pt idx="0">
                  <c:v>Mar 2015</c:v>
                </c:pt>
                <c:pt idx="1">
                  <c:v>Feb 2016</c:v>
                </c:pt>
                <c:pt idx="2">
                  <c:v>Nov 2016</c:v>
                </c:pt>
                <c:pt idx="3">
                  <c:v>Dec 2017</c:v>
                </c:pt>
              </c:strCache>
            </c:strRef>
          </c:cat>
          <c:val>
            <c:numRef>
              <c:f>'Table 5.25e Airport PM Peak'!$B$19:$E$19</c:f>
              <c:numCache>
                <c:formatCode>General</c:formatCode>
                <c:ptCount val="4"/>
                <c:pt idx="0">
                  <c:v>669</c:v>
                </c:pt>
                <c:pt idx="1">
                  <c:v>1095</c:v>
                </c:pt>
                <c:pt idx="2">
                  <c:v>1261</c:v>
                </c:pt>
                <c:pt idx="3">
                  <c:v>1654</c:v>
                </c:pt>
              </c:numCache>
            </c:numRef>
          </c:val>
          <c:smooth val="0"/>
        </c:ser>
        <c:dLbls>
          <c:showLegendKey val="0"/>
          <c:showVal val="0"/>
          <c:showCatName val="0"/>
          <c:showSerName val="0"/>
          <c:showPercent val="0"/>
          <c:showBubbleSize val="0"/>
        </c:dLbls>
        <c:smooth val="0"/>
        <c:axId val="525916400"/>
        <c:axId val="525917576"/>
      </c:lineChart>
      <c:catAx>
        <c:axId val="525916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7576"/>
        <c:crosses val="autoZero"/>
        <c:auto val="1"/>
        <c:lblAlgn val="ctr"/>
        <c:lblOffset val="100"/>
        <c:noMultiLvlLbl val="0"/>
      </c:catAx>
      <c:valAx>
        <c:axId val="525917576"/>
        <c:scaling>
          <c:orientation val="minMax"/>
          <c:min val="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US"/>
                  <a:t>Manchester Bound Boarders </a:t>
                </a:r>
              </a:p>
            </c:rich>
          </c:tx>
          <c:layout>
            <c:manualLayout>
              <c:xMode val="edge"/>
              <c:yMode val="edge"/>
              <c:x val="2.134449239064811E-3"/>
              <c:y val="0.281033130292675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525916400"/>
        <c:crosses val="autoZero"/>
        <c:crossBetween val="between"/>
      </c:valAx>
      <c:spPr>
        <a:solidFill>
          <a:schemeClr val="bg1"/>
        </a:soli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50" b="1" i="0" u="none" strike="noStrike" baseline="0">
                <a:solidFill>
                  <a:srgbClr val="000000"/>
                </a:solidFill>
                <a:latin typeface="Calibri"/>
                <a:ea typeface="Calibri"/>
                <a:cs typeface="Calibri"/>
              </a:defRPr>
            </a:pPr>
            <a:r>
              <a:rPr lang="en-GB"/>
              <a:t>Figure 5.6a Manchester Bound Boarders on the Altrincham Line Pre 07:30 (Sep 2013 - Jan 2018)</a:t>
            </a:r>
          </a:p>
        </c:rich>
      </c:tx>
      <c:layout>
        <c:manualLayout>
          <c:xMode val="edge"/>
          <c:yMode val="edge"/>
          <c:x val="0.14330249141830578"/>
          <c:y val="1.5918499687928932E-2"/>
        </c:manualLayout>
      </c:layout>
      <c:overlay val="0"/>
      <c:spPr>
        <a:noFill/>
        <a:ln w="25400">
          <a:noFill/>
        </a:ln>
      </c:spPr>
    </c:title>
    <c:autoTitleDeleted val="0"/>
    <c:plotArea>
      <c:layout>
        <c:manualLayout>
          <c:layoutTarget val="inner"/>
          <c:xMode val="edge"/>
          <c:yMode val="edge"/>
          <c:x val="8.9681339239709668E-2"/>
          <c:y val="6.7417082208498874E-2"/>
          <c:w val="0.7469798383859827"/>
          <c:h val="0.8080532913876789"/>
        </c:manualLayout>
      </c:layout>
      <c:lineChart>
        <c:grouping val="standard"/>
        <c:varyColors val="0"/>
        <c:ser>
          <c:idx val="0"/>
          <c:order val="0"/>
          <c:tx>
            <c:v>Outer Stops</c:v>
          </c:tx>
          <c:spPr>
            <a:ln w="25400">
              <a:solidFill>
                <a:srgbClr val="FFC000"/>
              </a:solidFill>
              <a:prstDash val="solid"/>
            </a:ln>
          </c:spPr>
          <c:marker>
            <c:symbol val="none"/>
          </c:marker>
          <c:cat>
            <c:numRef>
              <c:f>'Table 5.19a Alt trend pre 0730'!$C$3:$G$3</c:f>
              <c:numCache>
                <c:formatCode>mmm\-yy</c:formatCode>
                <c:ptCount val="5"/>
                <c:pt idx="0">
                  <c:v>41518</c:v>
                </c:pt>
                <c:pt idx="1">
                  <c:v>41944</c:v>
                </c:pt>
                <c:pt idx="2">
                  <c:v>42370</c:v>
                </c:pt>
                <c:pt idx="3">
                  <c:v>42767</c:v>
                </c:pt>
                <c:pt idx="4">
                  <c:v>43101</c:v>
                </c:pt>
              </c:numCache>
            </c:numRef>
          </c:cat>
          <c:val>
            <c:numRef>
              <c:f>'Table 5.19a Alt trend pre 0730'!$C$10:$G$10</c:f>
              <c:numCache>
                <c:formatCode>General</c:formatCode>
                <c:ptCount val="5"/>
                <c:pt idx="0">
                  <c:v>654</c:v>
                </c:pt>
                <c:pt idx="1">
                  <c:v>733</c:v>
                </c:pt>
                <c:pt idx="2">
                  <c:v>799</c:v>
                </c:pt>
                <c:pt idx="3">
                  <c:v>942</c:v>
                </c:pt>
                <c:pt idx="4">
                  <c:v>1014</c:v>
                </c:pt>
              </c:numCache>
            </c:numRef>
          </c:val>
          <c:smooth val="0"/>
        </c:ser>
        <c:ser>
          <c:idx val="1"/>
          <c:order val="1"/>
          <c:tx>
            <c:v>Inner Stops</c:v>
          </c:tx>
          <c:spPr>
            <a:ln w="25400">
              <a:solidFill>
                <a:srgbClr val="00B0F0"/>
              </a:solidFill>
              <a:prstDash val="solid"/>
            </a:ln>
          </c:spPr>
          <c:marker>
            <c:symbol val="none"/>
          </c:marker>
          <c:cat>
            <c:numRef>
              <c:f>'Table 5.19a Alt trend pre 0730'!$C$3:$G$3</c:f>
              <c:numCache>
                <c:formatCode>mmm\-yy</c:formatCode>
                <c:ptCount val="5"/>
                <c:pt idx="0">
                  <c:v>41518</c:v>
                </c:pt>
                <c:pt idx="1">
                  <c:v>41944</c:v>
                </c:pt>
                <c:pt idx="2">
                  <c:v>42370</c:v>
                </c:pt>
                <c:pt idx="3">
                  <c:v>42767</c:v>
                </c:pt>
                <c:pt idx="4">
                  <c:v>43101</c:v>
                </c:pt>
              </c:numCache>
            </c:numRef>
          </c:cat>
          <c:val>
            <c:numRef>
              <c:f>'Table 5.19a Alt trend pre 0730'!$C$16:$G$16</c:f>
              <c:numCache>
                <c:formatCode>0</c:formatCode>
                <c:ptCount val="5"/>
                <c:pt idx="0">
                  <c:v>114</c:v>
                </c:pt>
                <c:pt idx="1">
                  <c:v>208</c:v>
                </c:pt>
                <c:pt idx="2">
                  <c:v>391</c:v>
                </c:pt>
                <c:pt idx="3">
                  <c:v>327</c:v>
                </c:pt>
                <c:pt idx="4">
                  <c:v>335</c:v>
                </c:pt>
              </c:numCache>
            </c:numRef>
          </c:val>
          <c:smooth val="0"/>
        </c:ser>
        <c:ser>
          <c:idx val="2"/>
          <c:order val="2"/>
          <c:tx>
            <c:v>All Stops</c:v>
          </c:tx>
          <c:spPr>
            <a:ln w="25400">
              <a:solidFill>
                <a:srgbClr val="000000"/>
              </a:solidFill>
              <a:prstDash val="solid"/>
            </a:ln>
          </c:spPr>
          <c:marker>
            <c:symbol val="none"/>
          </c:marker>
          <c:cat>
            <c:numRef>
              <c:f>'Table 5.19a Alt trend pre 0730'!$C$3:$G$3</c:f>
              <c:numCache>
                <c:formatCode>mmm\-yy</c:formatCode>
                <c:ptCount val="5"/>
                <c:pt idx="0">
                  <c:v>41518</c:v>
                </c:pt>
                <c:pt idx="1">
                  <c:v>41944</c:v>
                </c:pt>
                <c:pt idx="2">
                  <c:v>42370</c:v>
                </c:pt>
                <c:pt idx="3">
                  <c:v>42767</c:v>
                </c:pt>
                <c:pt idx="4">
                  <c:v>43101</c:v>
                </c:pt>
              </c:numCache>
            </c:numRef>
          </c:cat>
          <c:val>
            <c:numRef>
              <c:f>'Table 5.19a Alt trend pre 0730'!$C$18:$G$18</c:f>
              <c:numCache>
                <c:formatCode>0</c:formatCode>
                <c:ptCount val="5"/>
                <c:pt idx="0">
                  <c:v>768</c:v>
                </c:pt>
                <c:pt idx="1">
                  <c:v>941</c:v>
                </c:pt>
                <c:pt idx="2">
                  <c:v>1190</c:v>
                </c:pt>
                <c:pt idx="3">
                  <c:v>1269</c:v>
                </c:pt>
                <c:pt idx="4">
                  <c:v>1349</c:v>
                </c:pt>
              </c:numCache>
            </c:numRef>
          </c:val>
          <c:smooth val="0"/>
        </c:ser>
        <c:dLbls>
          <c:showLegendKey val="0"/>
          <c:showVal val="0"/>
          <c:showCatName val="0"/>
          <c:showSerName val="0"/>
          <c:showPercent val="0"/>
          <c:showBubbleSize val="0"/>
        </c:dLbls>
        <c:smooth val="0"/>
        <c:axId val="379994912"/>
        <c:axId val="379990600"/>
      </c:lineChart>
      <c:catAx>
        <c:axId val="3799949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layout>
            <c:manualLayout>
              <c:xMode val="edge"/>
              <c:yMode val="edge"/>
              <c:x val="0.44112935122098612"/>
              <c:y val="0.94101326003460006"/>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9990600"/>
        <c:crosses val="autoZero"/>
        <c:auto val="0"/>
        <c:lblAlgn val="ctr"/>
        <c:lblOffset val="100"/>
        <c:noMultiLvlLbl val="0"/>
      </c:catAx>
      <c:valAx>
        <c:axId val="37999060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r>
                  <a:rPr lang="en-GB" baseline="0"/>
                  <a:t> </a:t>
                </a:r>
                <a:endParaRPr lang="en-GB"/>
              </a:p>
            </c:rich>
          </c:tx>
          <c:layout>
            <c:manualLayout>
              <c:xMode val="edge"/>
              <c:yMode val="edge"/>
              <c:x val="6.1774063081152918E-3"/>
              <c:y val="0.288965423587264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30" b="0" i="0" u="none" strike="noStrike" baseline="0">
                <a:solidFill>
                  <a:srgbClr val="000000"/>
                </a:solidFill>
                <a:latin typeface="Calibri"/>
                <a:ea typeface="Calibri"/>
                <a:cs typeface="Calibri"/>
              </a:defRPr>
            </a:pPr>
            <a:endParaRPr lang="en-US"/>
          </a:p>
        </c:txPr>
        <c:crossAx val="379994912"/>
        <c:crosses val="autoZero"/>
        <c:crossBetween val="between"/>
      </c:valAx>
      <c:spPr>
        <a:noFill/>
        <a:ln w="3175">
          <a:solidFill>
            <a:sysClr val="windowText" lastClr="000000"/>
          </a:solidFill>
          <a:prstDash val="solid"/>
        </a:ln>
      </c:spPr>
    </c:plotArea>
    <c:legend>
      <c:legendPos val="b"/>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50" b="1" i="0" u="none" strike="noStrike" baseline="0">
                <a:solidFill>
                  <a:srgbClr val="000000"/>
                </a:solidFill>
                <a:latin typeface="Calibri"/>
                <a:ea typeface="Calibri"/>
                <a:cs typeface="Calibri"/>
              </a:defRPr>
            </a:pPr>
            <a:r>
              <a:rPr lang="en-GB"/>
              <a:t>Figure 5.6b Manchester Bound Boarders on the Altrincham Line AM</a:t>
            </a:r>
            <a:r>
              <a:rPr lang="en-GB" baseline="0"/>
              <a:t> </a:t>
            </a:r>
            <a:r>
              <a:rPr lang="en-GB"/>
              <a:t> Peak (Nov 1999-Jan</a:t>
            </a:r>
            <a:r>
              <a:rPr lang="en-GB" baseline="0"/>
              <a:t> 2018</a:t>
            </a:r>
            <a:r>
              <a:rPr lang="en-GB"/>
              <a:t>)</a:t>
            </a:r>
          </a:p>
        </c:rich>
      </c:tx>
      <c:layout>
        <c:manualLayout>
          <c:xMode val="edge"/>
          <c:yMode val="edge"/>
          <c:x val="0.14838304529145807"/>
          <c:y val="2.9962719628199342E-2"/>
        </c:manualLayout>
      </c:layout>
      <c:overlay val="0"/>
      <c:spPr>
        <a:noFill/>
        <a:ln w="25400">
          <a:noFill/>
        </a:ln>
      </c:spPr>
    </c:title>
    <c:autoTitleDeleted val="0"/>
    <c:plotArea>
      <c:layout>
        <c:manualLayout>
          <c:layoutTarget val="inner"/>
          <c:xMode val="edge"/>
          <c:yMode val="edge"/>
          <c:x val="8.9681339239709668E-2"/>
          <c:y val="6.7417082208498874E-2"/>
          <c:w val="0.85028554085542507"/>
          <c:h val="0.82209759530553095"/>
        </c:manualLayout>
      </c:layout>
      <c:lineChart>
        <c:grouping val="standard"/>
        <c:varyColors val="0"/>
        <c:ser>
          <c:idx val="0"/>
          <c:order val="0"/>
          <c:tx>
            <c:v>Outer Stops</c:v>
          </c:tx>
          <c:spPr>
            <a:ln w="25400">
              <a:solidFill>
                <a:srgbClr val="FFC000"/>
              </a:solidFill>
              <a:prstDash val="solid"/>
            </a:ln>
          </c:spPr>
          <c:marker>
            <c:symbol val="none"/>
          </c:marker>
          <c:cat>
            <c:numRef>
              <c:f>'Table 5.19b Alt trend AM Peak'!$D$3:$V$3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42370</c:v>
                </c:pt>
                <c:pt idx="17" formatCode="mmm\-yy">
                  <c:v>42767</c:v>
                </c:pt>
                <c:pt idx="18" formatCode="mmm\-yy">
                  <c:v>43101</c:v>
                </c:pt>
              </c:numCache>
            </c:numRef>
          </c:cat>
          <c:val>
            <c:numRef>
              <c:f>'Table 5.19b Alt trend AM Peak'!$D$10:$V$10</c:f>
              <c:numCache>
                <c:formatCode>General</c:formatCode>
                <c:ptCount val="19"/>
                <c:pt idx="0">
                  <c:v>3128</c:v>
                </c:pt>
                <c:pt idx="1">
                  <c:v>3166</c:v>
                </c:pt>
                <c:pt idx="2">
                  <c:v>3163</c:v>
                </c:pt>
                <c:pt idx="3">
                  <c:v>2955</c:v>
                </c:pt>
                <c:pt idx="4">
                  <c:v>3067</c:v>
                </c:pt>
                <c:pt idx="5">
                  <c:v>3162</c:v>
                </c:pt>
                <c:pt idx="6">
                  <c:v>2879</c:v>
                </c:pt>
                <c:pt idx="7">
                  <c:v>3336</c:v>
                </c:pt>
                <c:pt idx="8">
                  <c:v>2973</c:v>
                </c:pt>
                <c:pt idx="9">
                  <c:v>3085</c:v>
                </c:pt>
                <c:pt idx="10">
                  <c:v>3030</c:v>
                </c:pt>
                <c:pt idx="11">
                  <c:v>3135</c:v>
                </c:pt>
                <c:pt idx="12">
                  <c:v>3263</c:v>
                </c:pt>
                <c:pt idx="13">
                  <c:v>3377</c:v>
                </c:pt>
                <c:pt idx="14">
                  <c:v>3294</c:v>
                </c:pt>
                <c:pt idx="15">
                  <c:v>3138</c:v>
                </c:pt>
                <c:pt idx="16">
                  <c:v>3704</c:v>
                </c:pt>
                <c:pt idx="17">
                  <c:v>3648</c:v>
                </c:pt>
                <c:pt idx="18">
                  <c:v>3936</c:v>
                </c:pt>
              </c:numCache>
            </c:numRef>
          </c:val>
          <c:smooth val="0"/>
        </c:ser>
        <c:ser>
          <c:idx val="1"/>
          <c:order val="1"/>
          <c:tx>
            <c:v>Inner Stops</c:v>
          </c:tx>
          <c:spPr>
            <a:ln w="25400">
              <a:solidFill>
                <a:srgbClr val="00B0F0"/>
              </a:solidFill>
              <a:prstDash val="solid"/>
            </a:ln>
          </c:spPr>
          <c:marker>
            <c:symbol val="none"/>
          </c:marker>
          <c:cat>
            <c:numRef>
              <c:f>'Table 5.19b Alt trend AM Peak'!$D$3:$V$3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42370</c:v>
                </c:pt>
                <c:pt idx="17" formatCode="mmm\-yy">
                  <c:v>42767</c:v>
                </c:pt>
                <c:pt idx="18" formatCode="mmm\-yy">
                  <c:v>43101</c:v>
                </c:pt>
              </c:numCache>
            </c:numRef>
          </c:cat>
          <c:val>
            <c:numRef>
              <c:f>'Table 5.19b Alt trend AM Peak'!$D$16:$V$16</c:f>
              <c:numCache>
                <c:formatCode>0</c:formatCode>
                <c:ptCount val="19"/>
                <c:pt idx="0">
                  <c:v>707</c:v>
                </c:pt>
                <c:pt idx="1">
                  <c:v>853</c:v>
                </c:pt>
                <c:pt idx="2">
                  <c:v>697</c:v>
                </c:pt>
                <c:pt idx="3">
                  <c:v>654</c:v>
                </c:pt>
                <c:pt idx="4">
                  <c:v>708</c:v>
                </c:pt>
                <c:pt idx="5">
                  <c:v>607</c:v>
                </c:pt>
                <c:pt idx="6">
                  <c:v>635</c:v>
                </c:pt>
                <c:pt idx="7">
                  <c:v>761</c:v>
                </c:pt>
                <c:pt idx="8">
                  <c:v>604</c:v>
                </c:pt>
                <c:pt idx="9">
                  <c:v>712</c:v>
                </c:pt>
                <c:pt idx="10">
                  <c:v>553</c:v>
                </c:pt>
                <c:pt idx="11">
                  <c:v>615</c:v>
                </c:pt>
                <c:pt idx="12">
                  <c:v>704</c:v>
                </c:pt>
                <c:pt idx="13">
                  <c:v>830</c:v>
                </c:pt>
                <c:pt idx="14">
                  <c:v>773</c:v>
                </c:pt>
                <c:pt idx="15">
                  <c:v>1111</c:v>
                </c:pt>
                <c:pt idx="16">
                  <c:v>1587</c:v>
                </c:pt>
                <c:pt idx="17">
                  <c:v>1507</c:v>
                </c:pt>
                <c:pt idx="18">
                  <c:v>1269</c:v>
                </c:pt>
              </c:numCache>
            </c:numRef>
          </c:val>
          <c:smooth val="0"/>
        </c:ser>
        <c:ser>
          <c:idx val="2"/>
          <c:order val="2"/>
          <c:tx>
            <c:v>All Stops</c:v>
          </c:tx>
          <c:spPr>
            <a:ln w="25400">
              <a:solidFill>
                <a:srgbClr val="000000"/>
              </a:solidFill>
              <a:prstDash val="solid"/>
            </a:ln>
          </c:spPr>
          <c:marker>
            <c:symbol val="none"/>
          </c:marker>
          <c:cat>
            <c:numRef>
              <c:f>'Table 5.19b Alt trend AM Peak'!$D$3:$V$3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42370</c:v>
                </c:pt>
                <c:pt idx="17" formatCode="mmm\-yy">
                  <c:v>42767</c:v>
                </c:pt>
                <c:pt idx="18" formatCode="mmm\-yy">
                  <c:v>43101</c:v>
                </c:pt>
              </c:numCache>
            </c:numRef>
          </c:cat>
          <c:val>
            <c:numRef>
              <c:f>'Table 5.19b Alt trend AM Peak'!$D$18:$V$18</c:f>
              <c:numCache>
                <c:formatCode>0</c:formatCode>
                <c:ptCount val="19"/>
                <c:pt idx="0">
                  <c:v>3835</c:v>
                </c:pt>
                <c:pt idx="1">
                  <c:v>4019</c:v>
                </c:pt>
                <c:pt idx="2">
                  <c:v>3860</c:v>
                </c:pt>
                <c:pt idx="3">
                  <c:v>3609</c:v>
                </c:pt>
                <c:pt idx="4">
                  <c:v>3775</c:v>
                </c:pt>
                <c:pt idx="5">
                  <c:v>3769</c:v>
                </c:pt>
                <c:pt idx="6">
                  <c:v>3514</c:v>
                </c:pt>
                <c:pt idx="7">
                  <c:v>4097</c:v>
                </c:pt>
                <c:pt idx="8">
                  <c:v>3577</c:v>
                </c:pt>
                <c:pt idx="9">
                  <c:v>3797</c:v>
                </c:pt>
                <c:pt idx="10">
                  <c:v>3583</c:v>
                </c:pt>
                <c:pt idx="11">
                  <c:v>3750</c:v>
                </c:pt>
                <c:pt idx="12">
                  <c:v>3967</c:v>
                </c:pt>
                <c:pt idx="13">
                  <c:v>4207</c:v>
                </c:pt>
                <c:pt idx="14">
                  <c:v>4067</c:v>
                </c:pt>
                <c:pt idx="15">
                  <c:v>4249</c:v>
                </c:pt>
                <c:pt idx="16">
                  <c:v>5291</c:v>
                </c:pt>
                <c:pt idx="17">
                  <c:v>5155</c:v>
                </c:pt>
                <c:pt idx="18">
                  <c:v>5205</c:v>
                </c:pt>
              </c:numCache>
            </c:numRef>
          </c:val>
          <c:smooth val="0"/>
        </c:ser>
        <c:dLbls>
          <c:showLegendKey val="0"/>
          <c:showVal val="0"/>
          <c:showCatName val="0"/>
          <c:showSerName val="0"/>
          <c:showPercent val="0"/>
          <c:showBubbleSize val="0"/>
        </c:dLbls>
        <c:smooth val="0"/>
        <c:axId val="379992560"/>
        <c:axId val="379989424"/>
      </c:lineChart>
      <c:catAx>
        <c:axId val="3799925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layout>
            <c:manualLayout>
              <c:xMode val="edge"/>
              <c:yMode val="edge"/>
              <c:x val="0.46145182065613061"/>
              <c:y val="0.949439791363659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9989424"/>
        <c:crosses val="autoZero"/>
        <c:auto val="1"/>
        <c:lblAlgn val="ctr"/>
        <c:lblOffset val="100"/>
        <c:tickLblSkip val="1"/>
        <c:tickMarkSkip val="1"/>
        <c:noMultiLvlLbl val="0"/>
      </c:catAx>
      <c:valAx>
        <c:axId val="379989424"/>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p>
            </c:rich>
          </c:tx>
          <c:layout>
            <c:manualLayout>
              <c:xMode val="edge"/>
              <c:yMode val="edge"/>
              <c:x val="6.1773501640886635E-3"/>
              <c:y val="0.280538754311761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30" b="0" i="0" u="none" strike="noStrike" baseline="0">
                <a:solidFill>
                  <a:srgbClr val="000000"/>
                </a:solidFill>
                <a:latin typeface="Calibri"/>
                <a:ea typeface="Calibri"/>
                <a:cs typeface="Calibri"/>
              </a:defRPr>
            </a:pPr>
            <a:endParaRPr lang="en-US"/>
          </a:p>
        </c:txPr>
        <c:crossAx val="379992560"/>
        <c:crosses val="autoZero"/>
        <c:crossBetween val="between"/>
      </c:valAx>
      <c:spPr>
        <a:noFill/>
        <a:ln w="3175">
          <a:solidFill>
            <a:srgbClr val="000000"/>
          </a:solidFill>
          <a:prstDash val="solid"/>
        </a:ln>
      </c:spPr>
    </c:plotArea>
    <c:legend>
      <c:legendPos val="b"/>
      <c:layout>
        <c:manualLayout>
          <c:xMode val="edge"/>
          <c:yMode val="edge"/>
          <c:x val="0.27808662957244751"/>
          <c:y val="0.94417356017132725"/>
          <c:w val="0.44043953529369251"/>
          <c:h val="4.7399857477961493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50" b="1" i="0" u="none" strike="noStrike" baseline="0">
                <a:solidFill>
                  <a:srgbClr val="000000"/>
                </a:solidFill>
                <a:latin typeface="Calibri"/>
                <a:ea typeface="Calibri"/>
                <a:cs typeface="Calibri"/>
              </a:defRPr>
            </a:pPr>
            <a:r>
              <a:rPr lang="en-GB"/>
              <a:t>Figure 5.6c Manchester Bound Boarders on the Altrincham 0930 - 1330 (Nov 1999-Jan</a:t>
            </a:r>
            <a:r>
              <a:rPr lang="en-GB" baseline="0"/>
              <a:t> 2018</a:t>
            </a:r>
            <a:r>
              <a:rPr lang="en-GB"/>
              <a:t>)</a:t>
            </a:r>
          </a:p>
        </c:rich>
      </c:tx>
      <c:layout>
        <c:manualLayout>
          <c:xMode val="edge"/>
          <c:yMode val="edge"/>
          <c:x val="0.19896939411219502"/>
          <c:y val="4.0370699745327532E-2"/>
        </c:manualLayout>
      </c:layout>
      <c:overlay val="0"/>
      <c:spPr>
        <a:noFill/>
        <a:ln w="25400">
          <a:noFill/>
        </a:ln>
      </c:spPr>
    </c:title>
    <c:autoTitleDeleted val="0"/>
    <c:plotArea>
      <c:layout>
        <c:manualLayout>
          <c:layoutTarget val="inner"/>
          <c:xMode val="edge"/>
          <c:yMode val="edge"/>
          <c:x val="0.10157431774132593"/>
          <c:y val="0.10951863073670672"/>
          <c:w val="0.82416384929742925"/>
          <c:h val="0.75418277747451279"/>
        </c:manualLayout>
      </c:layout>
      <c:lineChart>
        <c:grouping val="standard"/>
        <c:varyColors val="0"/>
        <c:ser>
          <c:idx val="0"/>
          <c:order val="0"/>
          <c:tx>
            <c:v>Outer Stops</c:v>
          </c:tx>
          <c:spPr>
            <a:ln w="25400">
              <a:solidFill>
                <a:srgbClr val="FFC000"/>
              </a:solidFill>
              <a:prstDash val="solid"/>
            </a:ln>
          </c:spPr>
          <c:marker>
            <c:symbol val="none"/>
          </c:marker>
          <c:cat>
            <c:numRef>
              <c:f>'Table 5.19c Alt trend 0930-1330'!$D$3:$V$3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42370</c:v>
                </c:pt>
                <c:pt idx="17" formatCode="mmm\-yy">
                  <c:v>42767</c:v>
                </c:pt>
                <c:pt idx="18" formatCode="mmm\-yy">
                  <c:v>43101</c:v>
                </c:pt>
              </c:numCache>
            </c:numRef>
          </c:cat>
          <c:val>
            <c:numRef>
              <c:f>'Table 5.19c Alt trend 0930-1330'!$D$10:$V$10</c:f>
              <c:numCache>
                <c:formatCode>General</c:formatCode>
                <c:ptCount val="19"/>
                <c:pt idx="0">
                  <c:v>2679</c:v>
                </c:pt>
                <c:pt idx="1">
                  <c:v>2341</c:v>
                </c:pt>
                <c:pt idx="2">
                  <c:v>2136</c:v>
                </c:pt>
                <c:pt idx="3">
                  <c:v>2092</c:v>
                </c:pt>
                <c:pt idx="4">
                  <c:v>2050</c:v>
                </c:pt>
                <c:pt idx="5">
                  <c:v>2022</c:v>
                </c:pt>
                <c:pt idx="6">
                  <c:v>2343</c:v>
                </c:pt>
                <c:pt idx="7">
                  <c:v>2652</c:v>
                </c:pt>
                <c:pt idx="8">
                  <c:v>2531</c:v>
                </c:pt>
                <c:pt idx="9">
                  <c:v>2634</c:v>
                </c:pt>
                <c:pt idx="10">
                  <c:v>2341</c:v>
                </c:pt>
                <c:pt idx="11">
                  <c:v>2169</c:v>
                </c:pt>
                <c:pt idx="12">
                  <c:v>2575</c:v>
                </c:pt>
                <c:pt idx="13">
                  <c:v>2739</c:v>
                </c:pt>
                <c:pt idx="14">
                  <c:v>2328</c:v>
                </c:pt>
                <c:pt idx="15">
                  <c:v>2566</c:v>
                </c:pt>
                <c:pt idx="16">
                  <c:v>2022</c:v>
                </c:pt>
                <c:pt idx="17">
                  <c:v>2115</c:v>
                </c:pt>
                <c:pt idx="18">
                  <c:v>2092</c:v>
                </c:pt>
              </c:numCache>
            </c:numRef>
          </c:val>
          <c:smooth val="0"/>
        </c:ser>
        <c:ser>
          <c:idx val="1"/>
          <c:order val="1"/>
          <c:tx>
            <c:v>Inner Stops</c:v>
          </c:tx>
          <c:spPr>
            <a:ln w="25400">
              <a:solidFill>
                <a:srgbClr val="00B0F0"/>
              </a:solidFill>
              <a:prstDash val="solid"/>
            </a:ln>
          </c:spPr>
          <c:marker>
            <c:symbol val="none"/>
          </c:marker>
          <c:cat>
            <c:numRef>
              <c:f>'Table 5.19c Alt trend 0930-1330'!$D$3:$V$3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42370</c:v>
                </c:pt>
                <c:pt idx="17" formatCode="mmm\-yy">
                  <c:v>42767</c:v>
                </c:pt>
                <c:pt idx="18" formatCode="mmm\-yy">
                  <c:v>43101</c:v>
                </c:pt>
              </c:numCache>
            </c:numRef>
          </c:cat>
          <c:val>
            <c:numRef>
              <c:f>'Table 5.19c Alt trend 0930-1330'!$D$16:$V$16</c:f>
              <c:numCache>
                <c:formatCode>0</c:formatCode>
                <c:ptCount val="19"/>
                <c:pt idx="0">
                  <c:v>990</c:v>
                </c:pt>
                <c:pt idx="1">
                  <c:v>882</c:v>
                </c:pt>
                <c:pt idx="2">
                  <c:v>860</c:v>
                </c:pt>
                <c:pt idx="3">
                  <c:v>872</c:v>
                </c:pt>
                <c:pt idx="4">
                  <c:v>857</c:v>
                </c:pt>
                <c:pt idx="5">
                  <c:v>850</c:v>
                </c:pt>
                <c:pt idx="6">
                  <c:v>898</c:v>
                </c:pt>
                <c:pt idx="7">
                  <c:v>966</c:v>
                </c:pt>
                <c:pt idx="8">
                  <c:v>944</c:v>
                </c:pt>
                <c:pt idx="9">
                  <c:v>894</c:v>
                </c:pt>
                <c:pt idx="10">
                  <c:v>878</c:v>
                </c:pt>
                <c:pt idx="11">
                  <c:v>745</c:v>
                </c:pt>
                <c:pt idx="12">
                  <c:v>991</c:v>
                </c:pt>
                <c:pt idx="13">
                  <c:v>962</c:v>
                </c:pt>
                <c:pt idx="14">
                  <c:v>794</c:v>
                </c:pt>
                <c:pt idx="15">
                  <c:v>1442</c:v>
                </c:pt>
                <c:pt idx="16">
                  <c:v>1300</c:v>
                </c:pt>
                <c:pt idx="17">
                  <c:v>1422</c:v>
                </c:pt>
                <c:pt idx="18">
                  <c:v>1123</c:v>
                </c:pt>
              </c:numCache>
            </c:numRef>
          </c:val>
          <c:smooth val="0"/>
        </c:ser>
        <c:ser>
          <c:idx val="2"/>
          <c:order val="2"/>
          <c:tx>
            <c:v>All Stops</c:v>
          </c:tx>
          <c:spPr>
            <a:ln w="25400">
              <a:solidFill>
                <a:srgbClr val="000000"/>
              </a:solidFill>
              <a:prstDash val="solid"/>
            </a:ln>
          </c:spPr>
          <c:marker>
            <c:symbol val="none"/>
          </c:marker>
          <c:cat>
            <c:numRef>
              <c:f>'Table 5.19c Alt trend 0930-1330'!$D$3:$V$3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formatCode="mmm\-yy">
                  <c:v>42370</c:v>
                </c:pt>
                <c:pt idx="17" formatCode="mmm\-yy">
                  <c:v>42767</c:v>
                </c:pt>
                <c:pt idx="18" formatCode="mmm\-yy">
                  <c:v>43101</c:v>
                </c:pt>
              </c:numCache>
            </c:numRef>
          </c:cat>
          <c:val>
            <c:numRef>
              <c:f>'Table 5.19c Alt trend 0930-1330'!$D$18:$V$18</c:f>
              <c:numCache>
                <c:formatCode>0</c:formatCode>
                <c:ptCount val="19"/>
                <c:pt idx="0">
                  <c:v>3669</c:v>
                </c:pt>
                <c:pt idx="1">
                  <c:v>3223</c:v>
                </c:pt>
                <c:pt idx="2">
                  <c:v>2996</c:v>
                </c:pt>
                <c:pt idx="3">
                  <c:v>2964</c:v>
                </c:pt>
                <c:pt idx="4">
                  <c:v>2907</c:v>
                </c:pt>
                <c:pt idx="5">
                  <c:v>2872</c:v>
                </c:pt>
                <c:pt idx="6">
                  <c:v>3241</c:v>
                </c:pt>
                <c:pt idx="7">
                  <c:v>3618</c:v>
                </c:pt>
                <c:pt idx="8">
                  <c:v>3475</c:v>
                </c:pt>
                <c:pt idx="9">
                  <c:v>3528</c:v>
                </c:pt>
                <c:pt idx="10">
                  <c:v>3219</c:v>
                </c:pt>
                <c:pt idx="11">
                  <c:v>2914</c:v>
                </c:pt>
                <c:pt idx="12">
                  <c:v>3566</c:v>
                </c:pt>
                <c:pt idx="13">
                  <c:v>3701</c:v>
                </c:pt>
                <c:pt idx="14">
                  <c:v>3122</c:v>
                </c:pt>
                <c:pt idx="15">
                  <c:v>4008</c:v>
                </c:pt>
                <c:pt idx="16">
                  <c:v>3322</c:v>
                </c:pt>
                <c:pt idx="17">
                  <c:v>3537</c:v>
                </c:pt>
                <c:pt idx="18">
                  <c:v>3215</c:v>
                </c:pt>
              </c:numCache>
            </c:numRef>
          </c:val>
          <c:smooth val="0"/>
        </c:ser>
        <c:dLbls>
          <c:showLegendKey val="0"/>
          <c:showVal val="0"/>
          <c:showCatName val="0"/>
          <c:showSerName val="0"/>
          <c:showPercent val="0"/>
          <c:showBubbleSize val="0"/>
        </c:dLbls>
        <c:smooth val="0"/>
        <c:axId val="379993344"/>
        <c:axId val="478557344"/>
      </c:lineChart>
      <c:catAx>
        <c:axId val="379993344"/>
        <c:scaling>
          <c:orientation val="minMax"/>
        </c:scaling>
        <c:delete val="0"/>
        <c:axPos val="b"/>
        <c:title>
          <c:tx>
            <c:rich>
              <a:bodyPr/>
              <a:lstStyle/>
              <a:p>
                <a:pPr>
                  <a:defRPr sz="950" b="1" i="0" u="none" strike="noStrike" baseline="0">
                    <a:solidFill>
                      <a:srgbClr val="000000"/>
                    </a:solidFill>
                    <a:latin typeface="Calibri"/>
                    <a:ea typeface="Calibri"/>
                    <a:cs typeface="Calibri"/>
                  </a:defRPr>
                </a:pPr>
                <a:r>
                  <a:rPr lang="en-GB"/>
                  <a:t>Year</a:t>
                </a:r>
              </a:p>
            </c:rich>
          </c:tx>
          <c:layout>
            <c:manualLayout>
              <c:xMode val="edge"/>
              <c:yMode val="edge"/>
              <c:x val="0.46109861802224789"/>
              <c:y val="0.930085697119185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478557344"/>
        <c:crosses val="autoZero"/>
        <c:auto val="1"/>
        <c:lblAlgn val="ctr"/>
        <c:lblOffset val="100"/>
        <c:tickLblSkip val="1"/>
        <c:tickMarkSkip val="1"/>
        <c:noMultiLvlLbl val="0"/>
      </c:catAx>
      <c:valAx>
        <c:axId val="478557344"/>
        <c:scaling>
          <c:orientation val="minMax"/>
          <c:max val="4500"/>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a:t>
                </a:r>
              </a:p>
            </c:rich>
          </c:tx>
          <c:layout>
            <c:manualLayout>
              <c:xMode val="edge"/>
              <c:yMode val="edge"/>
              <c:x val="1.9139559873206514E-2"/>
              <c:y val="0.311166952091188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Calibri"/>
                <a:ea typeface="Calibri"/>
                <a:cs typeface="Calibri"/>
              </a:defRPr>
            </a:pPr>
            <a:endParaRPr lang="en-US"/>
          </a:p>
        </c:txPr>
        <c:crossAx val="379993344"/>
        <c:crosses val="autoZero"/>
        <c:crossBetween val="between"/>
      </c:valAx>
      <c:spPr>
        <a:no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50" b="1" i="0" u="none" strike="noStrike" baseline="0">
                <a:solidFill>
                  <a:srgbClr val="000000"/>
                </a:solidFill>
                <a:latin typeface="Calibri"/>
                <a:ea typeface="Calibri"/>
                <a:cs typeface="Calibri"/>
              </a:defRPr>
            </a:pPr>
            <a:r>
              <a:rPr lang="en-GB"/>
              <a:t>Figure 5.6d Manchester Bound Boarders on the Altrincham Line 1330 - 1600 (Sep 2013 - Jan 2018)</a:t>
            </a:r>
          </a:p>
        </c:rich>
      </c:tx>
      <c:layout>
        <c:manualLayout>
          <c:xMode val="edge"/>
          <c:yMode val="edge"/>
          <c:x val="0.14330249141830578"/>
          <c:y val="1.5918499687928932E-2"/>
        </c:manualLayout>
      </c:layout>
      <c:overlay val="0"/>
      <c:spPr>
        <a:noFill/>
        <a:ln w="25400">
          <a:noFill/>
        </a:ln>
      </c:spPr>
    </c:title>
    <c:autoTitleDeleted val="0"/>
    <c:plotArea>
      <c:layout>
        <c:manualLayout>
          <c:layoutTarget val="inner"/>
          <c:xMode val="edge"/>
          <c:yMode val="edge"/>
          <c:x val="8.9681339239709668E-2"/>
          <c:y val="6.7417082208498874E-2"/>
          <c:w val="0.7469798383859827"/>
          <c:h val="0.8080532913876789"/>
        </c:manualLayout>
      </c:layout>
      <c:lineChart>
        <c:grouping val="standard"/>
        <c:varyColors val="0"/>
        <c:ser>
          <c:idx val="0"/>
          <c:order val="0"/>
          <c:tx>
            <c:v>Outer Stops</c:v>
          </c:tx>
          <c:spPr>
            <a:ln w="25400">
              <a:solidFill>
                <a:srgbClr val="FFC000"/>
              </a:solidFill>
              <a:prstDash val="solid"/>
            </a:ln>
          </c:spPr>
          <c:marker>
            <c:symbol val="none"/>
          </c:marker>
          <c:cat>
            <c:numRef>
              <c:f>'Table 5.19d Alt 1330-1600'!$C$3:$G$3</c:f>
              <c:numCache>
                <c:formatCode>mmm\-yy</c:formatCode>
                <c:ptCount val="5"/>
                <c:pt idx="0">
                  <c:v>41518</c:v>
                </c:pt>
                <c:pt idx="1">
                  <c:v>41944</c:v>
                </c:pt>
                <c:pt idx="2">
                  <c:v>42370</c:v>
                </c:pt>
                <c:pt idx="3">
                  <c:v>42767</c:v>
                </c:pt>
                <c:pt idx="4">
                  <c:v>43101</c:v>
                </c:pt>
              </c:numCache>
            </c:numRef>
          </c:cat>
          <c:val>
            <c:numRef>
              <c:f>'Table 5.19d Alt 1330-1600'!$C$10:$G$10</c:f>
              <c:numCache>
                <c:formatCode>General</c:formatCode>
                <c:ptCount val="5"/>
                <c:pt idx="0">
                  <c:v>1327</c:v>
                </c:pt>
                <c:pt idx="1">
                  <c:v>1924</c:v>
                </c:pt>
                <c:pt idx="2">
                  <c:v>1780</c:v>
                </c:pt>
                <c:pt idx="3">
                  <c:v>1935</c:v>
                </c:pt>
                <c:pt idx="4">
                  <c:v>2037</c:v>
                </c:pt>
              </c:numCache>
            </c:numRef>
          </c:val>
          <c:smooth val="0"/>
        </c:ser>
        <c:ser>
          <c:idx val="1"/>
          <c:order val="1"/>
          <c:tx>
            <c:v>Inner Stops</c:v>
          </c:tx>
          <c:spPr>
            <a:ln w="25400">
              <a:solidFill>
                <a:srgbClr val="00B0F0"/>
              </a:solidFill>
              <a:prstDash val="solid"/>
            </a:ln>
          </c:spPr>
          <c:marker>
            <c:symbol val="none"/>
          </c:marker>
          <c:cat>
            <c:numRef>
              <c:f>'Table 5.19d Alt 1330-1600'!$C$3:$G$3</c:f>
              <c:numCache>
                <c:formatCode>mmm\-yy</c:formatCode>
                <c:ptCount val="5"/>
                <c:pt idx="0">
                  <c:v>41518</c:v>
                </c:pt>
                <c:pt idx="1">
                  <c:v>41944</c:v>
                </c:pt>
                <c:pt idx="2">
                  <c:v>42370</c:v>
                </c:pt>
                <c:pt idx="3">
                  <c:v>42767</c:v>
                </c:pt>
                <c:pt idx="4">
                  <c:v>43101</c:v>
                </c:pt>
              </c:numCache>
            </c:numRef>
          </c:cat>
          <c:val>
            <c:numRef>
              <c:f>'Table 5.19d Alt 1330-1600'!$C$16:$G$16</c:f>
              <c:numCache>
                <c:formatCode>0</c:formatCode>
                <c:ptCount val="5"/>
                <c:pt idx="0">
                  <c:v>478</c:v>
                </c:pt>
                <c:pt idx="1">
                  <c:v>951</c:v>
                </c:pt>
                <c:pt idx="2">
                  <c:v>827</c:v>
                </c:pt>
                <c:pt idx="3">
                  <c:v>876</c:v>
                </c:pt>
                <c:pt idx="4">
                  <c:v>799</c:v>
                </c:pt>
              </c:numCache>
            </c:numRef>
          </c:val>
          <c:smooth val="0"/>
        </c:ser>
        <c:ser>
          <c:idx val="2"/>
          <c:order val="2"/>
          <c:tx>
            <c:v>All Stops</c:v>
          </c:tx>
          <c:spPr>
            <a:ln w="25400">
              <a:solidFill>
                <a:srgbClr val="000000"/>
              </a:solidFill>
              <a:prstDash val="solid"/>
            </a:ln>
          </c:spPr>
          <c:marker>
            <c:symbol val="none"/>
          </c:marker>
          <c:cat>
            <c:numRef>
              <c:f>'Table 5.19d Alt 1330-1600'!$C$3:$G$3</c:f>
              <c:numCache>
                <c:formatCode>mmm\-yy</c:formatCode>
                <c:ptCount val="5"/>
                <c:pt idx="0">
                  <c:v>41518</c:v>
                </c:pt>
                <c:pt idx="1">
                  <c:v>41944</c:v>
                </c:pt>
                <c:pt idx="2">
                  <c:v>42370</c:v>
                </c:pt>
                <c:pt idx="3">
                  <c:v>42767</c:v>
                </c:pt>
                <c:pt idx="4">
                  <c:v>43101</c:v>
                </c:pt>
              </c:numCache>
            </c:numRef>
          </c:cat>
          <c:val>
            <c:numRef>
              <c:f>'Table 5.19d Alt 1330-1600'!$C$18:$G$18</c:f>
              <c:numCache>
                <c:formatCode>0</c:formatCode>
                <c:ptCount val="5"/>
                <c:pt idx="0">
                  <c:v>1805</c:v>
                </c:pt>
                <c:pt idx="1">
                  <c:v>2875</c:v>
                </c:pt>
                <c:pt idx="2">
                  <c:v>2607</c:v>
                </c:pt>
                <c:pt idx="3">
                  <c:v>2811</c:v>
                </c:pt>
                <c:pt idx="4">
                  <c:v>2836</c:v>
                </c:pt>
              </c:numCache>
            </c:numRef>
          </c:val>
          <c:smooth val="0"/>
        </c:ser>
        <c:dLbls>
          <c:showLegendKey val="0"/>
          <c:showVal val="0"/>
          <c:showCatName val="0"/>
          <c:showSerName val="0"/>
          <c:showPercent val="0"/>
          <c:showBubbleSize val="0"/>
        </c:dLbls>
        <c:smooth val="0"/>
        <c:axId val="478562832"/>
        <c:axId val="478560872"/>
      </c:lineChart>
      <c:catAx>
        <c:axId val="4785628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layout>
            <c:manualLayout>
              <c:xMode val="edge"/>
              <c:yMode val="edge"/>
              <c:x val="0.44112935122098612"/>
              <c:y val="0.94101326003460006"/>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78560872"/>
        <c:crosses val="autoZero"/>
        <c:auto val="0"/>
        <c:lblAlgn val="ctr"/>
        <c:lblOffset val="100"/>
        <c:noMultiLvlLbl val="0"/>
      </c:catAx>
      <c:valAx>
        <c:axId val="478560872"/>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a:t>
                </a:r>
              </a:p>
            </c:rich>
          </c:tx>
          <c:layout>
            <c:manualLayout>
              <c:xMode val="edge"/>
              <c:yMode val="edge"/>
              <c:x val="6.1774063081152918E-3"/>
              <c:y val="0.297392005937975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30" b="0" i="0" u="none" strike="noStrike" baseline="0">
                <a:solidFill>
                  <a:srgbClr val="000000"/>
                </a:solidFill>
                <a:latin typeface="Calibri"/>
                <a:ea typeface="Calibri"/>
                <a:cs typeface="Calibri"/>
              </a:defRPr>
            </a:pPr>
            <a:endParaRPr lang="en-US"/>
          </a:p>
        </c:txPr>
        <c:crossAx val="478562832"/>
        <c:crosses val="autoZero"/>
        <c:crossBetween val="between"/>
      </c:valAx>
      <c:spPr>
        <a:noFill/>
        <a:ln w="3175">
          <a:solidFill>
            <a:srgbClr val="000000"/>
          </a:solidFill>
          <a:prstDash val="solid"/>
        </a:ln>
      </c:spPr>
    </c:plotArea>
    <c:legend>
      <c:legendPos val="b"/>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50" b="1" i="0" u="none" strike="noStrike" baseline="0">
                <a:solidFill>
                  <a:srgbClr val="000000"/>
                </a:solidFill>
                <a:latin typeface="Calibri"/>
                <a:ea typeface="Calibri"/>
                <a:cs typeface="Calibri"/>
              </a:defRPr>
            </a:pPr>
            <a:r>
              <a:rPr lang="en-GB"/>
              <a:t>Figure 5.6e Manchester Bound Boarders on the Altrincham Line PM Peak (Sep 2013 - Jan 2018)</a:t>
            </a:r>
          </a:p>
        </c:rich>
      </c:tx>
      <c:layout>
        <c:manualLayout>
          <c:xMode val="edge"/>
          <c:yMode val="edge"/>
          <c:x val="0.14330249141830578"/>
          <c:y val="1.5918499687928932E-2"/>
        </c:manualLayout>
      </c:layout>
      <c:overlay val="0"/>
      <c:spPr>
        <a:noFill/>
        <a:ln w="25400">
          <a:noFill/>
        </a:ln>
      </c:spPr>
    </c:title>
    <c:autoTitleDeleted val="0"/>
    <c:plotArea>
      <c:layout>
        <c:manualLayout>
          <c:layoutTarget val="inner"/>
          <c:xMode val="edge"/>
          <c:yMode val="edge"/>
          <c:x val="8.9681339239709668E-2"/>
          <c:y val="6.7417082208498874E-2"/>
          <c:w val="0.7469798383859827"/>
          <c:h val="0.8080532913876789"/>
        </c:manualLayout>
      </c:layout>
      <c:lineChart>
        <c:grouping val="standard"/>
        <c:varyColors val="0"/>
        <c:ser>
          <c:idx val="0"/>
          <c:order val="0"/>
          <c:tx>
            <c:v>Outer Stops</c:v>
          </c:tx>
          <c:spPr>
            <a:ln w="25400">
              <a:solidFill>
                <a:srgbClr val="FFC000"/>
              </a:solidFill>
              <a:prstDash val="solid"/>
            </a:ln>
          </c:spPr>
          <c:marker>
            <c:symbol val="none"/>
          </c:marker>
          <c:cat>
            <c:numRef>
              <c:f>'Table 5.19e Alt trend PM Peak'!$C$3:$G$3</c:f>
              <c:numCache>
                <c:formatCode>mmm\-yy</c:formatCode>
                <c:ptCount val="5"/>
                <c:pt idx="0">
                  <c:v>41518</c:v>
                </c:pt>
                <c:pt idx="1">
                  <c:v>41944</c:v>
                </c:pt>
                <c:pt idx="2">
                  <c:v>42370</c:v>
                </c:pt>
                <c:pt idx="3">
                  <c:v>42767</c:v>
                </c:pt>
                <c:pt idx="4">
                  <c:v>43101</c:v>
                </c:pt>
              </c:numCache>
            </c:numRef>
          </c:cat>
          <c:val>
            <c:numRef>
              <c:f>'Table 5.19e Alt trend PM Peak'!$C$10:$G$10</c:f>
              <c:numCache>
                <c:formatCode>General</c:formatCode>
                <c:ptCount val="5"/>
                <c:pt idx="0">
                  <c:v>2207</c:v>
                </c:pt>
                <c:pt idx="1">
                  <c:v>3414</c:v>
                </c:pt>
                <c:pt idx="2">
                  <c:v>2778</c:v>
                </c:pt>
                <c:pt idx="3">
                  <c:v>3117</c:v>
                </c:pt>
                <c:pt idx="4">
                  <c:v>3385</c:v>
                </c:pt>
              </c:numCache>
            </c:numRef>
          </c:val>
          <c:smooth val="0"/>
        </c:ser>
        <c:ser>
          <c:idx val="1"/>
          <c:order val="1"/>
          <c:tx>
            <c:v>Inner Stops</c:v>
          </c:tx>
          <c:spPr>
            <a:ln w="25400">
              <a:solidFill>
                <a:srgbClr val="00B0F0"/>
              </a:solidFill>
              <a:prstDash val="solid"/>
            </a:ln>
          </c:spPr>
          <c:marker>
            <c:symbol val="none"/>
          </c:marker>
          <c:cat>
            <c:numRef>
              <c:f>'Table 5.19e Alt trend PM Peak'!$C$3:$G$3</c:f>
              <c:numCache>
                <c:formatCode>mmm\-yy</c:formatCode>
                <c:ptCount val="5"/>
                <c:pt idx="0">
                  <c:v>41518</c:v>
                </c:pt>
                <c:pt idx="1">
                  <c:v>41944</c:v>
                </c:pt>
                <c:pt idx="2">
                  <c:v>42370</c:v>
                </c:pt>
                <c:pt idx="3">
                  <c:v>42767</c:v>
                </c:pt>
                <c:pt idx="4">
                  <c:v>43101</c:v>
                </c:pt>
              </c:numCache>
            </c:numRef>
          </c:cat>
          <c:val>
            <c:numRef>
              <c:f>'Table 5.19e Alt trend PM Peak'!$C$16:$G$16</c:f>
              <c:numCache>
                <c:formatCode>0</c:formatCode>
                <c:ptCount val="5"/>
                <c:pt idx="0">
                  <c:v>1044</c:v>
                </c:pt>
                <c:pt idx="1">
                  <c:v>1542</c:v>
                </c:pt>
                <c:pt idx="2">
                  <c:v>1575</c:v>
                </c:pt>
                <c:pt idx="3">
                  <c:v>1585</c:v>
                </c:pt>
                <c:pt idx="4">
                  <c:v>1697</c:v>
                </c:pt>
              </c:numCache>
            </c:numRef>
          </c:val>
          <c:smooth val="0"/>
        </c:ser>
        <c:ser>
          <c:idx val="2"/>
          <c:order val="2"/>
          <c:tx>
            <c:v>All Stops</c:v>
          </c:tx>
          <c:spPr>
            <a:ln w="25400">
              <a:solidFill>
                <a:srgbClr val="000000"/>
              </a:solidFill>
              <a:prstDash val="solid"/>
            </a:ln>
          </c:spPr>
          <c:marker>
            <c:symbol val="none"/>
          </c:marker>
          <c:cat>
            <c:numRef>
              <c:f>'Table 5.19e Alt trend PM Peak'!$C$3:$G$3</c:f>
              <c:numCache>
                <c:formatCode>mmm\-yy</c:formatCode>
                <c:ptCount val="5"/>
                <c:pt idx="0">
                  <c:v>41518</c:v>
                </c:pt>
                <c:pt idx="1">
                  <c:v>41944</c:v>
                </c:pt>
                <c:pt idx="2">
                  <c:v>42370</c:v>
                </c:pt>
                <c:pt idx="3">
                  <c:v>42767</c:v>
                </c:pt>
                <c:pt idx="4">
                  <c:v>43101</c:v>
                </c:pt>
              </c:numCache>
            </c:numRef>
          </c:cat>
          <c:val>
            <c:numRef>
              <c:f>'Table 5.19e Alt trend PM Peak'!$C$18:$G$18</c:f>
              <c:numCache>
                <c:formatCode>0</c:formatCode>
                <c:ptCount val="5"/>
                <c:pt idx="0">
                  <c:v>3251</c:v>
                </c:pt>
                <c:pt idx="1">
                  <c:v>4956</c:v>
                </c:pt>
                <c:pt idx="2">
                  <c:v>4353</c:v>
                </c:pt>
                <c:pt idx="3">
                  <c:v>4702</c:v>
                </c:pt>
                <c:pt idx="4">
                  <c:v>5082</c:v>
                </c:pt>
              </c:numCache>
            </c:numRef>
          </c:val>
          <c:smooth val="0"/>
        </c:ser>
        <c:dLbls>
          <c:showLegendKey val="0"/>
          <c:showVal val="0"/>
          <c:showCatName val="0"/>
          <c:showSerName val="0"/>
          <c:showPercent val="0"/>
          <c:showBubbleSize val="0"/>
        </c:dLbls>
        <c:smooth val="0"/>
        <c:axId val="478558128"/>
        <c:axId val="478558912"/>
      </c:lineChart>
      <c:catAx>
        <c:axId val="4785581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layout>
            <c:manualLayout>
              <c:xMode val="edge"/>
              <c:yMode val="edge"/>
              <c:x val="0.44112935122098612"/>
              <c:y val="0.94101326003460006"/>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78558912"/>
        <c:crosses val="autoZero"/>
        <c:auto val="0"/>
        <c:lblAlgn val="ctr"/>
        <c:lblOffset val="100"/>
        <c:noMultiLvlLbl val="0"/>
      </c:catAx>
      <c:valAx>
        <c:axId val="478558912"/>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Calibri"/>
                    <a:ea typeface="Calibri"/>
                    <a:cs typeface="Calibri"/>
                  </a:defRPr>
                </a:pPr>
                <a:r>
                  <a:rPr lang="en-GB"/>
                  <a:t>Manchester Bound Boarders </a:t>
                </a:r>
                <a:r>
                  <a:rPr lang="en-GB" baseline="0"/>
                  <a:t> </a:t>
                </a:r>
                <a:endParaRPr lang="en-GB"/>
              </a:p>
            </c:rich>
          </c:tx>
          <c:layout>
            <c:manualLayout>
              <c:xMode val="edge"/>
              <c:yMode val="edge"/>
              <c:x val="7.8709424141717253E-3"/>
              <c:y val="0.297392005937975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30" b="0" i="0" u="none" strike="noStrike" baseline="0">
                <a:solidFill>
                  <a:srgbClr val="000000"/>
                </a:solidFill>
                <a:latin typeface="Calibri"/>
                <a:ea typeface="Calibri"/>
                <a:cs typeface="Calibri"/>
              </a:defRPr>
            </a:pPr>
            <a:endParaRPr lang="en-US"/>
          </a:p>
        </c:txPr>
        <c:crossAx val="478558128"/>
        <c:crosses val="autoZero"/>
        <c:crossBetween val="between"/>
      </c:valAx>
      <c:spPr>
        <a:noFill/>
        <a:ln w="3175">
          <a:solidFill>
            <a:srgbClr val="000000"/>
          </a:solidFill>
          <a:prstDash val="solid"/>
        </a:ln>
      </c:spPr>
    </c:plotArea>
    <c:legend>
      <c:legendPos val="b"/>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mn-lt"/>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22</xdr:col>
      <xdr:colOff>419100</xdr:colOff>
      <xdr:row>49</xdr:row>
      <xdr:rowOff>116384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0"/>
          <a:ext cx="10058400" cy="71172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256514</xdr:colOff>
      <xdr:row>24</xdr:row>
      <xdr:rowOff>103909</xdr:rowOff>
    </xdr:from>
    <xdr:to>
      <xdr:col>19</xdr:col>
      <xdr:colOff>457199</xdr:colOff>
      <xdr:row>51</xdr:row>
      <xdr:rowOff>116279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24</xdr:col>
      <xdr:colOff>0</xdr:colOff>
      <xdr:row>21</xdr:row>
      <xdr:rowOff>28575</xdr:rowOff>
    </xdr:from>
    <xdr:ext cx="184731" cy="264560"/>
    <xdr:sp macro="" textlink="">
      <xdr:nvSpPr>
        <xdr:cNvPr id="3" name="TextBox 2"/>
        <xdr:cNvSpPr txBox="1"/>
      </xdr:nvSpPr>
      <xdr:spPr>
        <a:xfrm>
          <a:off x="13563600"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295274</xdr:colOff>
      <xdr:row>24</xdr:row>
      <xdr:rowOff>63705</xdr:rowOff>
    </xdr:from>
    <xdr:to>
      <xdr:col>21</xdr:col>
      <xdr:colOff>12700</xdr:colOff>
      <xdr:row>49</xdr:row>
      <xdr:rowOff>175160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116815</xdr:colOff>
      <xdr:row>24</xdr:row>
      <xdr:rowOff>103909</xdr:rowOff>
    </xdr:from>
    <xdr:to>
      <xdr:col>12</xdr:col>
      <xdr:colOff>2515</xdr:colOff>
      <xdr:row>51</xdr:row>
      <xdr:rowOff>116279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6057900"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116815</xdr:colOff>
      <xdr:row>24</xdr:row>
      <xdr:rowOff>103909</xdr:rowOff>
    </xdr:from>
    <xdr:to>
      <xdr:col>12</xdr:col>
      <xdr:colOff>2515</xdr:colOff>
      <xdr:row>51</xdr:row>
      <xdr:rowOff>116279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6057900"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56490</xdr:colOff>
      <xdr:row>22</xdr:row>
      <xdr:rowOff>119784</xdr:rowOff>
    </xdr:from>
    <xdr:to>
      <xdr:col>11</xdr:col>
      <xdr:colOff>475590</xdr:colOff>
      <xdr:row>49</xdr:row>
      <xdr:rowOff>132154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6057900"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260432</xdr:colOff>
      <xdr:row>24</xdr:row>
      <xdr:rowOff>48161</xdr:rowOff>
    </xdr:from>
    <xdr:to>
      <xdr:col>12</xdr:col>
      <xdr:colOff>87252</xdr:colOff>
      <xdr:row>50</xdr:row>
      <xdr:rowOff>72901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255690</xdr:colOff>
      <xdr:row>24</xdr:row>
      <xdr:rowOff>93270</xdr:rowOff>
    </xdr:from>
    <xdr:to>
      <xdr:col>12</xdr:col>
      <xdr:colOff>408214</xdr:colOff>
      <xdr:row>50</xdr:row>
      <xdr:rowOff>24739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31090</xdr:colOff>
      <xdr:row>23</xdr:row>
      <xdr:rowOff>18184</xdr:rowOff>
    </xdr:from>
    <xdr:to>
      <xdr:col>11</xdr:col>
      <xdr:colOff>450190</xdr:colOff>
      <xdr:row>50</xdr:row>
      <xdr:rowOff>30554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5400675"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31090</xdr:colOff>
      <xdr:row>23</xdr:row>
      <xdr:rowOff>18184</xdr:rowOff>
    </xdr:from>
    <xdr:to>
      <xdr:col>11</xdr:col>
      <xdr:colOff>450190</xdr:colOff>
      <xdr:row>50</xdr:row>
      <xdr:rowOff>30554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5400675"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56490</xdr:colOff>
      <xdr:row>22</xdr:row>
      <xdr:rowOff>119784</xdr:rowOff>
    </xdr:from>
    <xdr:to>
      <xdr:col>11</xdr:col>
      <xdr:colOff>475590</xdr:colOff>
      <xdr:row>49</xdr:row>
      <xdr:rowOff>132154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6057900"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63500</xdr:colOff>
      <xdr:row>30</xdr:row>
      <xdr:rowOff>92573</xdr:rowOff>
    </xdr:from>
    <xdr:to>
      <xdr:col>8</xdr:col>
      <xdr:colOff>61810</xdr:colOff>
      <xdr:row>52</xdr:row>
      <xdr:rowOff>140197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245689</xdr:colOff>
      <xdr:row>30</xdr:row>
      <xdr:rowOff>76754</xdr:rowOff>
    </xdr:from>
    <xdr:to>
      <xdr:col>22</xdr:col>
      <xdr:colOff>28289</xdr:colOff>
      <xdr:row>52</xdr:row>
      <xdr:rowOff>122954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260432</xdr:colOff>
      <xdr:row>24</xdr:row>
      <xdr:rowOff>48161</xdr:rowOff>
    </xdr:from>
    <xdr:to>
      <xdr:col>12</xdr:col>
      <xdr:colOff>87252</xdr:colOff>
      <xdr:row>50</xdr:row>
      <xdr:rowOff>72901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255690</xdr:colOff>
      <xdr:row>24</xdr:row>
      <xdr:rowOff>93270</xdr:rowOff>
    </xdr:from>
    <xdr:to>
      <xdr:col>12</xdr:col>
      <xdr:colOff>408214</xdr:colOff>
      <xdr:row>50</xdr:row>
      <xdr:rowOff>24739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27915</xdr:colOff>
      <xdr:row>23</xdr:row>
      <xdr:rowOff>100734</xdr:rowOff>
    </xdr:from>
    <xdr:to>
      <xdr:col>11</xdr:col>
      <xdr:colOff>447015</xdr:colOff>
      <xdr:row>50</xdr:row>
      <xdr:rowOff>113104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6057900"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31090</xdr:colOff>
      <xdr:row>24</xdr:row>
      <xdr:rowOff>18184</xdr:rowOff>
    </xdr:from>
    <xdr:to>
      <xdr:col>11</xdr:col>
      <xdr:colOff>450190</xdr:colOff>
      <xdr:row>51</xdr:row>
      <xdr:rowOff>30554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21</xdr:row>
      <xdr:rowOff>28575</xdr:rowOff>
    </xdr:from>
    <xdr:ext cx="184731" cy="264560"/>
    <xdr:sp macro="" textlink="">
      <xdr:nvSpPr>
        <xdr:cNvPr id="3" name="TextBox 2"/>
        <xdr:cNvSpPr txBox="1"/>
      </xdr:nvSpPr>
      <xdr:spPr>
        <a:xfrm>
          <a:off x="6057900" y="43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82550</xdr:colOff>
      <xdr:row>16</xdr:row>
      <xdr:rowOff>38100</xdr:rowOff>
    </xdr:from>
    <xdr:to>
      <xdr:col>5</xdr:col>
      <xdr:colOff>1498600</xdr:colOff>
      <xdr:row>34</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50800</xdr:colOff>
      <xdr:row>16</xdr:row>
      <xdr:rowOff>25400</xdr:rowOff>
    </xdr:from>
    <xdr:to>
      <xdr:col>7</xdr:col>
      <xdr:colOff>1270000</xdr:colOff>
      <xdr:row>34</xdr:row>
      <xdr:rowOff>66674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139700</xdr:colOff>
      <xdr:row>17</xdr:row>
      <xdr:rowOff>6348</xdr:rowOff>
    </xdr:from>
    <xdr:to>
      <xdr:col>7</xdr:col>
      <xdr:colOff>1206500</xdr:colOff>
      <xdr:row>35</xdr:row>
      <xdr:rowOff>51348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25400</xdr:colOff>
      <xdr:row>15</xdr:row>
      <xdr:rowOff>63499</xdr:rowOff>
    </xdr:from>
    <xdr:to>
      <xdr:col>5</xdr:col>
      <xdr:colOff>1323975</xdr:colOff>
      <xdr:row>33</xdr:row>
      <xdr:rowOff>107949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15</xdr:row>
      <xdr:rowOff>101599</xdr:rowOff>
    </xdr:from>
    <xdr:to>
      <xdr:col>5</xdr:col>
      <xdr:colOff>1358900</xdr:colOff>
      <xdr:row>33</xdr:row>
      <xdr:rowOff>146049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158750</xdr:colOff>
      <xdr:row>1</xdr:row>
      <xdr:rowOff>76200</xdr:rowOff>
    </xdr:from>
    <xdr:to>
      <xdr:col>18</xdr:col>
      <xdr:colOff>212725</xdr:colOff>
      <xdr:row>22</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25400</xdr:colOff>
      <xdr:row>30</xdr:row>
      <xdr:rowOff>25400</xdr:rowOff>
    </xdr:from>
    <xdr:to>
      <xdr:col>11</xdr:col>
      <xdr:colOff>0</xdr:colOff>
      <xdr:row>53</xdr:row>
      <xdr:rowOff>177800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158751</xdr:colOff>
      <xdr:row>30</xdr:row>
      <xdr:rowOff>25400</xdr:rowOff>
    </xdr:from>
    <xdr:to>
      <xdr:col>28</xdr:col>
      <xdr:colOff>311150</xdr:colOff>
      <xdr:row>53</xdr:row>
      <xdr:rowOff>177799</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219075</xdr:colOff>
      <xdr:row>56</xdr:row>
      <xdr:rowOff>47625</xdr:rowOff>
    </xdr:from>
    <xdr:ext cx="184731" cy="264560"/>
    <xdr:sp macro="" textlink="">
      <xdr:nvSpPr>
        <xdr:cNvPr id="4" name="TextBox 3"/>
        <xdr:cNvSpPr txBox="1"/>
      </xdr:nvSpPr>
      <xdr:spPr>
        <a:xfrm>
          <a:off x="444817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8</xdr:col>
      <xdr:colOff>288925</xdr:colOff>
      <xdr:row>2</xdr:row>
      <xdr:rowOff>9525</xdr:rowOff>
    </xdr:from>
    <xdr:to>
      <xdr:col>20</xdr:col>
      <xdr:colOff>307975</xdr:colOff>
      <xdr:row>23</xdr:row>
      <xdr:rowOff>53975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288925</xdr:colOff>
      <xdr:row>2</xdr:row>
      <xdr:rowOff>9525</xdr:rowOff>
    </xdr:from>
    <xdr:to>
      <xdr:col>20</xdr:col>
      <xdr:colOff>307975</xdr:colOff>
      <xdr:row>23</xdr:row>
      <xdr:rowOff>53975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158750</xdr:colOff>
      <xdr:row>1</xdr:row>
      <xdr:rowOff>76200</xdr:rowOff>
    </xdr:from>
    <xdr:to>
      <xdr:col>18</xdr:col>
      <xdr:colOff>212725</xdr:colOff>
      <xdr:row>22</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149225</xdr:colOff>
      <xdr:row>1</xdr:row>
      <xdr:rowOff>212725</xdr:rowOff>
    </xdr:from>
    <xdr:to>
      <xdr:col>18</xdr:col>
      <xdr:colOff>168275</xdr:colOff>
      <xdr:row>23</xdr:row>
      <xdr:rowOff>41275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149225</xdr:colOff>
      <xdr:row>0</xdr:row>
      <xdr:rowOff>82550</xdr:rowOff>
    </xdr:from>
    <xdr:to>
      <xdr:col>17</xdr:col>
      <xdr:colOff>488950</xdr:colOff>
      <xdr:row>19</xdr:row>
      <xdr:rowOff>53975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146050</xdr:colOff>
      <xdr:row>0</xdr:row>
      <xdr:rowOff>120650</xdr:rowOff>
    </xdr:from>
    <xdr:to>
      <xdr:col>19</xdr:col>
      <xdr:colOff>428625</xdr:colOff>
      <xdr:row>20</xdr:row>
      <xdr:rowOff>92075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133350</xdr:colOff>
      <xdr:row>0</xdr:row>
      <xdr:rowOff>171450</xdr:rowOff>
    </xdr:from>
    <xdr:to>
      <xdr:col>20</xdr:col>
      <xdr:colOff>0</xdr:colOff>
      <xdr:row>20</xdr:row>
      <xdr:rowOff>130175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123825</xdr:colOff>
      <xdr:row>0</xdr:row>
      <xdr:rowOff>95250</xdr:rowOff>
    </xdr:from>
    <xdr:to>
      <xdr:col>17</xdr:col>
      <xdr:colOff>463550</xdr:colOff>
      <xdr:row>20</xdr:row>
      <xdr:rowOff>53975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69850</xdr:colOff>
      <xdr:row>0</xdr:row>
      <xdr:rowOff>82550</xdr:rowOff>
    </xdr:from>
    <xdr:to>
      <xdr:col>17</xdr:col>
      <xdr:colOff>336550</xdr:colOff>
      <xdr:row>20</xdr:row>
      <xdr:rowOff>79375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136526</xdr:colOff>
      <xdr:row>0</xdr:row>
      <xdr:rowOff>127000</xdr:rowOff>
    </xdr:from>
    <xdr:to>
      <xdr:col>16</xdr:col>
      <xdr:colOff>130175</xdr:colOff>
      <xdr:row>17</xdr:row>
      <xdr:rowOff>101600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129185</xdr:colOff>
      <xdr:row>21</xdr:row>
      <xdr:rowOff>86385</xdr:rowOff>
    </xdr:from>
    <xdr:to>
      <xdr:col>10</xdr:col>
      <xdr:colOff>389287</xdr:colOff>
      <xdr:row>45</xdr:row>
      <xdr:rowOff>35791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228601</xdr:colOff>
      <xdr:row>0</xdr:row>
      <xdr:rowOff>165100</xdr:rowOff>
    </xdr:from>
    <xdr:to>
      <xdr:col>16</xdr:col>
      <xdr:colOff>165100</xdr:colOff>
      <xdr:row>18</xdr:row>
      <xdr:rowOff>34925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114301</xdr:colOff>
      <xdr:row>0</xdr:row>
      <xdr:rowOff>146050</xdr:rowOff>
    </xdr:from>
    <xdr:to>
      <xdr:col>16</xdr:col>
      <xdr:colOff>231775</xdr:colOff>
      <xdr:row>19</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82551</xdr:colOff>
      <xdr:row>0</xdr:row>
      <xdr:rowOff>123825</xdr:rowOff>
    </xdr:from>
    <xdr:to>
      <xdr:col>15</xdr:col>
      <xdr:colOff>400050</xdr:colOff>
      <xdr:row>16</xdr:row>
      <xdr:rowOff>88900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127001</xdr:colOff>
      <xdr:row>0</xdr:row>
      <xdr:rowOff>209550</xdr:rowOff>
    </xdr:from>
    <xdr:to>
      <xdr:col>15</xdr:col>
      <xdr:colOff>444500</xdr:colOff>
      <xdr:row>17</xdr:row>
      <xdr:rowOff>117475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380010</xdr:colOff>
      <xdr:row>22</xdr:row>
      <xdr:rowOff>137185</xdr:rowOff>
    </xdr:from>
    <xdr:to>
      <xdr:col>10</xdr:col>
      <xdr:colOff>284512</xdr:colOff>
      <xdr:row>46</xdr:row>
      <xdr:rowOff>86591</xdr:rowOff>
    </xdr:to>
    <xdr:graphicFrame macro="">
      <xdr:nvGraphicFramePr>
        <xdr:cNvPr id="7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1846984</xdr:colOff>
      <xdr:row>23</xdr:row>
      <xdr:rowOff>11380</xdr:rowOff>
    </xdr:from>
    <xdr:to>
      <xdr:col>13</xdr:col>
      <xdr:colOff>234908</xdr:colOff>
      <xdr:row>48</xdr:row>
      <xdr:rowOff>866</xdr:rowOff>
    </xdr:to>
    <xdr:graphicFrame macro="">
      <xdr:nvGraphicFramePr>
        <xdr:cNvPr id="103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129185</xdr:colOff>
      <xdr:row>21</xdr:row>
      <xdr:rowOff>86385</xdr:rowOff>
    </xdr:from>
    <xdr:to>
      <xdr:col>10</xdr:col>
      <xdr:colOff>389287</xdr:colOff>
      <xdr:row>45</xdr:row>
      <xdr:rowOff>35791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129185</xdr:colOff>
      <xdr:row>22</xdr:row>
      <xdr:rowOff>86385</xdr:rowOff>
    </xdr:from>
    <xdr:to>
      <xdr:col>10</xdr:col>
      <xdr:colOff>389287</xdr:colOff>
      <xdr:row>46</xdr:row>
      <xdr:rowOff>35791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129515</xdr:colOff>
      <xdr:row>23</xdr:row>
      <xdr:rowOff>15009</xdr:rowOff>
    </xdr:from>
    <xdr:to>
      <xdr:col>12</xdr:col>
      <xdr:colOff>15215</xdr:colOff>
      <xdr:row>50</xdr:row>
      <xdr:rowOff>27379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0</xdr:colOff>
      <xdr:row>20</xdr:row>
      <xdr:rowOff>28575</xdr:rowOff>
    </xdr:from>
    <xdr:ext cx="184731" cy="264560"/>
    <xdr:sp macro="" textlink="">
      <xdr:nvSpPr>
        <xdr:cNvPr id="3" name="TextBox 2"/>
        <xdr:cNvSpPr txBox="1"/>
      </xdr:nvSpPr>
      <xdr:spPr>
        <a:xfrm>
          <a:off x="12954000" y="41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gmtu.gov.uk/" TargetMode="External"/><Relationship Id="rId1" Type="http://schemas.openxmlformats.org/officeDocument/2006/relationships/hyperlink" Target="mailto:melanie.newall@tfg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S59"/>
  <sheetViews>
    <sheetView showGridLines="0" tabSelected="1" zoomScale="75" zoomScaleNormal="75" workbookViewId="0">
      <selection activeCell="Q15" sqref="Q15"/>
    </sheetView>
  </sheetViews>
  <sheetFormatPr defaultRowHeight="11.25" x14ac:dyDescent="0.2"/>
  <cols>
    <col min="1" max="1" width="30.33203125" style="919" customWidth="1"/>
    <col min="2" max="2" width="31.6640625" style="919" customWidth="1"/>
    <col min="3" max="3" width="16.83203125" style="919" customWidth="1"/>
    <col min="4" max="4" width="19" style="919" customWidth="1"/>
    <col min="5" max="5" width="18.1640625" style="919" customWidth="1"/>
    <col min="6" max="6" width="25.6640625" style="919" customWidth="1"/>
    <col min="7" max="16384" width="9.33203125" style="919"/>
  </cols>
  <sheetData>
    <row r="1" spans="1:19" ht="48.75" customHeight="1" thickBot="1" x14ac:dyDescent="0.25">
      <c r="A1" s="918" t="s">
        <v>485</v>
      </c>
      <c r="B1" s="918"/>
      <c r="C1" s="918"/>
      <c r="D1" s="918"/>
      <c r="E1" s="918"/>
      <c r="F1" s="918"/>
      <c r="G1" s="918"/>
    </row>
    <row r="2" spans="1:19" ht="54" customHeight="1" x14ac:dyDescent="0.2">
      <c r="A2" s="920" t="s">
        <v>496</v>
      </c>
      <c r="B2" s="921"/>
      <c r="C2" s="921"/>
      <c r="D2" s="921"/>
      <c r="E2" s="921"/>
      <c r="F2" s="921"/>
      <c r="G2" s="922"/>
    </row>
    <row r="3" spans="1:19" ht="55.5" customHeight="1" x14ac:dyDescent="0.2">
      <c r="A3" s="923" t="s">
        <v>486</v>
      </c>
      <c r="B3" s="924"/>
      <c r="C3" s="924"/>
      <c r="D3" s="924"/>
      <c r="E3" s="924"/>
      <c r="F3" s="924"/>
      <c r="G3" s="925"/>
    </row>
    <row r="4" spans="1:19" ht="21.75" customHeight="1" x14ac:dyDescent="0.2">
      <c r="A4" s="923" t="s">
        <v>156</v>
      </c>
      <c r="B4" s="924"/>
      <c r="C4" s="924"/>
      <c r="D4" s="924"/>
      <c r="E4" s="924"/>
      <c r="F4" s="924"/>
      <c r="G4" s="926"/>
      <c r="N4" s="749"/>
      <c r="O4" s="715"/>
      <c r="P4" s="715"/>
      <c r="Q4" s="715"/>
      <c r="R4" s="715"/>
      <c r="S4" s="715"/>
    </row>
    <row r="5" spans="1:19" ht="30" customHeight="1" x14ac:dyDescent="0.2">
      <c r="A5" s="927" t="s">
        <v>487</v>
      </c>
      <c r="B5" s="928"/>
      <c r="C5" s="929"/>
      <c r="D5" s="929"/>
      <c r="E5" s="929"/>
      <c r="F5" s="929"/>
      <c r="G5" s="926"/>
    </row>
    <row r="6" spans="1:19" ht="55.5" customHeight="1" x14ac:dyDescent="0.2">
      <c r="A6" s="923" t="s">
        <v>488</v>
      </c>
      <c r="B6" s="924"/>
      <c r="C6" s="924"/>
      <c r="D6" s="924"/>
      <c r="E6" s="924"/>
      <c r="F6" s="924"/>
      <c r="G6" s="925"/>
    </row>
    <row r="7" spans="1:19" ht="126" customHeight="1" x14ac:dyDescent="0.2">
      <c r="A7" s="923" t="s">
        <v>490</v>
      </c>
      <c r="B7" s="924"/>
      <c r="C7" s="924"/>
      <c r="D7" s="924"/>
      <c r="E7" s="924"/>
      <c r="F7" s="924"/>
      <c r="G7" s="925"/>
    </row>
    <row r="8" spans="1:19" ht="30" customHeight="1" x14ac:dyDescent="0.2">
      <c r="A8" s="930" t="s">
        <v>489</v>
      </c>
      <c r="B8" s="931"/>
      <c r="C8" s="929"/>
      <c r="D8" s="929"/>
      <c r="E8" s="929"/>
      <c r="F8" s="929"/>
      <c r="G8" s="926"/>
    </row>
    <row r="9" spans="1:19" ht="100.5" customHeight="1" x14ac:dyDescent="0.2">
      <c r="A9" s="923" t="s">
        <v>556</v>
      </c>
      <c r="B9" s="924"/>
      <c r="C9" s="924"/>
      <c r="D9" s="924"/>
      <c r="E9" s="924"/>
      <c r="F9" s="924"/>
      <c r="G9" s="925"/>
    </row>
    <row r="10" spans="1:19" s="929" customFormat="1" ht="32.25" customHeight="1" thickBot="1" x14ac:dyDescent="0.25">
      <c r="A10" s="932"/>
      <c r="B10" s="924"/>
      <c r="C10" s="924"/>
      <c r="D10" s="924"/>
      <c r="E10" s="924"/>
      <c r="F10" s="924"/>
      <c r="G10" s="925"/>
    </row>
    <row r="11" spans="1:19" s="929" customFormat="1" ht="18" thickBot="1" x14ac:dyDescent="0.25">
      <c r="A11" s="933" t="s">
        <v>116</v>
      </c>
      <c r="B11" s="934" t="s">
        <v>117</v>
      </c>
      <c r="C11" s="934" t="s">
        <v>118</v>
      </c>
      <c r="D11" s="934" t="s">
        <v>119</v>
      </c>
      <c r="E11" s="934" t="s">
        <v>120</v>
      </c>
      <c r="F11" s="934" t="s">
        <v>121</v>
      </c>
      <c r="G11" s="926"/>
    </row>
    <row r="12" spans="1:19" s="929" customFormat="1" ht="18" thickBot="1" x14ac:dyDescent="0.25">
      <c r="A12" s="935">
        <v>1</v>
      </c>
      <c r="B12" s="936" t="s">
        <v>142</v>
      </c>
      <c r="C12" s="936" t="s">
        <v>495</v>
      </c>
      <c r="D12" s="937">
        <v>43704</v>
      </c>
      <c r="E12" s="937">
        <v>43259</v>
      </c>
      <c r="F12" s="938" t="s">
        <v>122</v>
      </c>
      <c r="G12" s="926"/>
    </row>
    <row r="13" spans="1:19" s="929" customFormat="1" ht="17.25" x14ac:dyDescent="0.2">
      <c r="A13" s="939" t="s">
        <v>123</v>
      </c>
      <c r="G13" s="926"/>
    </row>
    <row r="14" spans="1:19" s="929" customFormat="1" ht="17.25" x14ac:dyDescent="0.2">
      <c r="A14" s="939" t="s">
        <v>124</v>
      </c>
      <c r="G14" s="926"/>
    </row>
    <row r="15" spans="1:19" s="929" customFormat="1" ht="17.25" x14ac:dyDescent="0.2">
      <c r="A15" s="939" t="s">
        <v>560</v>
      </c>
      <c r="G15" s="926"/>
    </row>
    <row r="16" spans="1:19" s="929" customFormat="1" ht="17.25" x14ac:dyDescent="0.2">
      <c r="A16" s="939" t="s">
        <v>491</v>
      </c>
      <c r="G16" s="926"/>
    </row>
    <row r="17" spans="1:7" s="929" customFormat="1" ht="17.25" x14ac:dyDescent="0.2">
      <c r="A17" s="939" t="s">
        <v>125</v>
      </c>
      <c r="G17" s="926"/>
    </row>
    <row r="18" spans="1:7" s="929" customFormat="1" ht="17.25" x14ac:dyDescent="0.2">
      <c r="A18" s="939" t="s">
        <v>126</v>
      </c>
      <c r="G18" s="926"/>
    </row>
    <row r="19" spans="1:7" s="929" customFormat="1" ht="17.25" x14ac:dyDescent="0.2">
      <c r="A19" s="939" t="s">
        <v>127</v>
      </c>
      <c r="G19" s="926"/>
    </row>
    <row r="20" spans="1:7" s="929" customFormat="1" ht="17.25" x14ac:dyDescent="0.2">
      <c r="A20" s="939" t="s">
        <v>128</v>
      </c>
      <c r="B20" s="940" t="s">
        <v>492</v>
      </c>
      <c r="G20" s="926"/>
    </row>
    <row r="21" spans="1:7" s="929" customFormat="1" ht="17.25" x14ac:dyDescent="0.2">
      <c r="A21" s="939" t="s">
        <v>129</v>
      </c>
      <c r="B21" s="940" t="s">
        <v>493</v>
      </c>
      <c r="G21" s="926"/>
    </row>
    <row r="22" spans="1:7" s="929" customFormat="1" ht="17.25" x14ac:dyDescent="0.2">
      <c r="A22" s="939" t="s">
        <v>130</v>
      </c>
      <c r="B22" s="941" t="s">
        <v>494</v>
      </c>
      <c r="G22" s="926"/>
    </row>
    <row r="23" spans="1:7" s="929" customFormat="1" ht="18" thickBot="1" x14ac:dyDescent="0.35">
      <c r="A23" s="942" t="s">
        <v>131</v>
      </c>
      <c r="B23" s="943" t="s">
        <v>132</v>
      </c>
      <c r="C23" s="944"/>
      <c r="D23" s="944"/>
      <c r="E23" s="944"/>
      <c r="F23" s="944"/>
      <c r="G23" s="945"/>
    </row>
    <row r="24" spans="1:7" s="929" customFormat="1" x14ac:dyDescent="0.2"/>
    <row r="25" spans="1:7" s="929" customFormat="1" x14ac:dyDescent="0.2"/>
    <row r="26" spans="1:7" s="929" customFormat="1" x14ac:dyDescent="0.2"/>
    <row r="27" spans="1:7" s="929" customFormat="1" x14ac:dyDescent="0.2"/>
    <row r="28" spans="1:7" s="929" customFormat="1" x14ac:dyDescent="0.2"/>
    <row r="29" spans="1:7" s="929" customFormat="1" x14ac:dyDescent="0.2"/>
    <row r="30" spans="1:7" s="929" customFormat="1" x14ac:dyDescent="0.2"/>
    <row r="31" spans="1:7" s="929" customFormat="1" x14ac:dyDescent="0.2"/>
    <row r="32" spans="1:7" s="929" customFormat="1" x14ac:dyDescent="0.2"/>
    <row r="33" s="929" customFormat="1" x14ac:dyDescent="0.2"/>
    <row r="34" s="929" customFormat="1" x14ac:dyDescent="0.2"/>
    <row r="35" s="929" customFormat="1" x14ac:dyDescent="0.2"/>
    <row r="36" s="929" customFormat="1" x14ac:dyDescent="0.2"/>
    <row r="37" s="929" customFormat="1" x14ac:dyDescent="0.2"/>
    <row r="38" s="929" customFormat="1" x14ac:dyDescent="0.2"/>
    <row r="39" s="929" customFormat="1" x14ac:dyDescent="0.2"/>
    <row r="40" s="929" customFormat="1" x14ac:dyDescent="0.2"/>
    <row r="41" s="929" customFormat="1" x14ac:dyDescent="0.2"/>
    <row r="42" s="929" customFormat="1" x14ac:dyDescent="0.2"/>
    <row r="43" s="929" customFormat="1" x14ac:dyDescent="0.2"/>
    <row r="44" s="929" customFormat="1" x14ac:dyDescent="0.2"/>
    <row r="45" s="929" customFormat="1" x14ac:dyDescent="0.2"/>
    <row r="46" s="929" customFormat="1" x14ac:dyDescent="0.2"/>
    <row r="47" s="929" customFormat="1" x14ac:dyDescent="0.2"/>
    <row r="48" s="929" customFormat="1" x14ac:dyDescent="0.2"/>
    <row r="49" s="929" customFormat="1" x14ac:dyDescent="0.2"/>
    <row r="50" s="929" customFormat="1" x14ac:dyDescent="0.2"/>
    <row r="51" s="929" customFormat="1" x14ac:dyDescent="0.2"/>
    <row r="52" s="929" customFormat="1" x14ac:dyDescent="0.2"/>
    <row r="53" s="929" customFormat="1" x14ac:dyDescent="0.2"/>
    <row r="54" s="929" customFormat="1" x14ac:dyDescent="0.2"/>
    <row r="55" s="929" customFormat="1" x14ac:dyDescent="0.2"/>
    <row r="56" s="929" customFormat="1" x14ac:dyDescent="0.2"/>
    <row r="57" s="929" customFormat="1" x14ac:dyDescent="0.2"/>
    <row r="58" s="929" customFormat="1" x14ac:dyDescent="0.2"/>
    <row r="59" s="929" customFormat="1" x14ac:dyDescent="0.2"/>
  </sheetData>
  <mergeCells count="10">
    <mergeCell ref="N4:S4"/>
    <mergeCell ref="A10:G10"/>
    <mergeCell ref="A9:G9"/>
    <mergeCell ref="A1:G1"/>
    <mergeCell ref="A2:G2"/>
    <mergeCell ref="A3:G3"/>
    <mergeCell ref="A4:F4"/>
    <mergeCell ref="A6:G6"/>
    <mergeCell ref="A7:G7"/>
    <mergeCell ref="A5:B5"/>
  </mergeCells>
  <hyperlinks>
    <hyperlink ref="B22" r:id="rId1"/>
    <hyperlink ref="B23" r:id="rId2" display="http://www.gmtu.gov.uk/"/>
  </hyperlinks>
  <pageMargins left="0.70866141732283472" right="0.70866141732283472" top="0.74803149606299213" bottom="0.74803149606299213" header="0.31496062992125984" footer="0.31496062992125984"/>
  <pageSetup paperSize="9" scale="79" orientation="portrait" r:id="rId3"/>
  <headerFooter>
    <evenHeader xml:space="preserve">&amp;C&amp;"Calibri,Regular"&amp;13HFAS Report 1724 Transport Statistics 2012 Public Transport Section </even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27"/>
  <sheetViews>
    <sheetView zoomScale="75" zoomScaleNormal="75" workbookViewId="0">
      <selection sqref="A1:AB1"/>
    </sheetView>
  </sheetViews>
  <sheetFormatPr defaultRowHeight="12.75" x14ac:dyDescent="0.2"/>
  <cols>
    <col min="1" max="1" width="23.6640625" style="162" customWidth="1"/>
    <col min="2" max="2" width="8.83203125" style="162" customWidth="1"/>
    <col min="3" max="5" width="9.33203125" style="162"/>
    <col min="6" max="27" width="8.83203125" style="162" customWidth="1"/>
    <col min="28" max="28" width="9.33203125" style="821"/>
    <col min="29" max="260" width="9.33203125" style="162"/>
    <col min="261" max="261" width="20.83203125" style="162" customWidth="1"/>
    <col min="262" max="262" width="8.83203125" style="162" customWidth="1"/>
    <col min="263" max="265" width="9.33203125" style="162"/>
    <col min="266" max="283" width="8.83203125" style="162" customWidth="1"/>
    <col min="284" max="516" width="9.33203125" style="162"/>
    <col min="517" max="517" width="20.83203125" style="162" customWidth="1"/>
    <col min="518" max="518" width="8.83203125" style="162" customWidth="1"/>
    <col min="519" max="521" width="9.33203125" style="162"/>
    <col min="522" max="539" width="8.83203125" style="162" customWidth="1"/>
    <col min="540" max="772" width="9.33203125" style="162"/>
    <col min="773" max="773" width="20.83203125" style="162" customWidth="1"/>
    <col min="774" max="774" width="8.83203125" style="162" customWidth="1"/>
    <col min="775" max="777" width="9.33203125" style="162"/>
    <col min="778" max="795" width="8.83203125" style="162" customWidth="1"/>
    <col min="796" max="1028" width="9.33203125" style="162"/>
    <col min="1029" max="1029" width="20.83203125" style="162" customWidth="1"/>
    <col min="1030" max="1030" width="8.83203125" style="162" customWidth="1"/>
    <col min="1031" max="1033" width="9.33203125" style="162"/>
    <col min="1034" max="1051" width="8.83203125" style="162" customWidth="1"/>
    <col min="1052" max="1284" width="9.33203125" style="162"/>
    <col min="1285" max="1285" width="20.83203125" style="162" customWidth="1"/>
    <col min="1286" max="1286" width="8.83203125" style="162" customWidth="1"/>
    <col min="1287" max="1289" width="9.33203125" style="162"/>
    <col min="1290" max="1307" width="8.83203125" style="162" customWidth="1"/>
    <col min="1308" max="1540" width="9.33203125" style="162"/>
    <col min="1541" max="1541" width="20.83203125" style="162" customWidth="1"/>
    <col min="1542" max="1542" width="8.83203125" style="162" customWidth="1"/>
    <col min="1543" max="1545" width="9.33203125" style="162"/>
    <col min="1546" max="1563" width="8.83203125" style="162" customWidth="1"/>
    <col min="1564" max="1796" width="9.33203125" style="162"/>
    <col min="1797" max="1797" width="20.83203125" style="162" customWidth="1"/>
    <col min="1798" max="1798" width="8.83203125" style="162" customWidth="1"/>
    <col min="1799" max="1801" width="9.33203125" style="162"/>
    <col min="1802" max="1819" width="8.83203125" style="162" customWidth="1"/>
    <col min="1820" max="2052" width="9.33203125" style="162"/>
    <col min="2053" max="2053" width="20.83203125" style="162" customWidth="1"/>
    <col min="2054" max="2054" width="8.83203125" style="162" customWidth="1"/>
    <col min="2055" max="2057" width="9.33203125" style="162"/>
    <col min="2058" max="2075" width="8.83203125" style="162" customWidth="1"/>
    <col min="2076" max="2308" width="9.33203125" style="162"/>
    <col min="2309" max="2309" width="20.83203125" style="162" customWidth="1"/>
    <col min="2310" max="2310" width="8.83203125" style="162" customWidth="1"/>
    <col min="2311" max="2313" width="9.33203125" style="162"/>
    <col min="2314" max="2331" width="8.83203125" style="162" customWidth="1"/>
    <col min="2332" max="2564" width="9.33203125" style="162"/>
    <col min="2565" max="2565" width="20.83203125" style="162" customWidth="1"/>
    <col min="2566" max="2566" width="8.83203125" style="162" customWidth="1"/>
    <col min="2567" max="2569" width="9.33203125" style="162"/>
    <col min="2570" max="2587" width="8.83203125" style="162" customWidth="1"/>
    <col min="2588" max="2820" width="9.33203125" style="162"/>
    <col min="2821" max="2821" width="20.83203125" style="162" customWidth="1"/>
    <col min="2822" max="2822" width="8.83203125" style="162" customWidth="1"/>
    <col min="2823" max="2825" width="9.33203125" style="162"/>
    <col min="2826" max="2843" width="8.83203125" style="162" customWidth="1"/>
    <col min="2844" max="3076" width="9.33203125" style="162"/>
    <col min="3077" max="3077" width="20.83203125" style="162" customWidth="1"/>
    <col min="3078" max="3078" width="8.83203125" style="162" customWidth="1"/>
    <col min="3079" max="3081" width="9.33203125" style="162"/>
    <col min="3082" max="3099" width="8.83203125" style="162" customWidth="1"/>
    <col min="3100" max="3332" width="9.33203125" style="162"/>
    <col min="3333" max="3333" width="20.83203125" style="162" customWidth="1"/>
    <col min="3334" max="3334" width="8.83203125" style="162" customWidth="1"/>
    <col min="3335" max="3337" width="9.33203125" style="162"/>
    <col min="3338" max="3355" width="8.83203125" style="162" customWidth="1"/>
    <col min="3356" max="3588" width="9.33203125" style="162"/>
    <col min="3589" max="3589" width="20.83203125" style="162" customWidth="1"/>
    <col min="3590" max="3590" width="8.83203125" style="162" customWidth="1"/>
    <col min="3591" max="3593" width="9.33203125" style="162"/>
    <col min="3594" max="3611" width="8.83203125" style="162" customWidth="1"/>
    <col min="3612" max="3844" width="9.33203125" style="162"/>
    <col min="3845" max="3845" width="20.83203125" style="162" customWidth="1"/>
    <col min="3846" max="3846" width="8.83203125" style="162" customWidth="1"/>
    <col min="3847" max="3849" width="9.33203125" style="162"/>
    <col min="3850" max="3867" width="8.83203125" style="162" customWidth="1"/>
    <col min="3868" max="4100" width="9.33203125" style="162"/>
    <col min="4101" max="4101" width="20.83203125" style="162" customWidth="1"/>
    <col min="4102" max="4102" width="8.83203125" style="162" customWidth="1"/>
    <col min="4103" max="4105" width="9.33203125" style="162"/>
    <col min="4106" max="4123" width="8.83203125" style="162" customWidth="1"/>
    <col min="4124" max="4356" width="9.33203125" style="162"/>
    <col min="4357" max="4357" width="20.83203125" style="162" customWidth="1"/>
    <col min="4358" max="4358" width="8.83203125" style="162" customWidth="1"/>
    <col min="4359" max="4361" width="9.33203125" style="162"/>
    <col min="4362" max="4379" width="8.83203125" style="162" customWidth="1"/>
    <col min="4380" max="4612" width="9.33203125" style="162"/>
    <col min="4613" max="4613" width="20.83203125" style="162" customWidth="1"/>
    <col min="4614" max="4614" width="8.83203125" style="162" customWidth="1"/>
    <col min="4615" max="4617" width="9.33203125" style="162"/>
    <col min="4618" max="4635" width="8.83203125" style="162" customWidth="1"/>
    <col min="4636" max="4868" width="9.33203125" style="162"/>
    <col min="4869" max="4869" width="20.83203125" style="162" customWidth="1"/>
    <col min="4870" max="4870" width="8.83203125" style="162" customWidth="1"/>
    <col min="4871" max="4873" width="9.33203125" style="162"/>
    <col min="4874" max="4891" width="8.83203125" style="162" customWidth="1"/>
    <col min="4892" max="5124" width="9.33203125" style="162"/>
    <col min="5125" max="5125" width="20.83203125" style="162" customWidth="1"/>
    <col min="5126" max="5126" width="8.83203125" style="162" customWidth="1"/>
    <col min="5127" max="5129" width="9.33203125" style="162"/>
    <col min="5130" max="5147" width="8.83203125" style="162" customWidth="1"/>
    <col min="5148" max="5380" width="9.33203125" style="162"/>
    <col min="5381" max="5381" width="20.83203125" style="162" customWidth="1"/>
    <col min="5382" max="5382" width="8.83203125" style="162" customWidth="1"/>
    <col min="5383" max="5385" width="9.33203125" style="162"/>
    <col min="5386" max="5403" width="8.83203125" style="162" customWidth="1"/>
    <col min="5404" max="5636" width="9.33203125" style="162"/>
    <col min="5637" max="5637" width="20.83203125" style="162" customWidth="1"/>
    <col min="5638" max="5638" width="8.83203125" style="162" customWidth="1"/>
    <col min="5639" max="5641" width="9.33203125" style="162"/>
    <col min="5642" max="5659" width="8.83203125" style="162" customWidth="1"/>
    <col min="5660" max="5892" width="9.33203125" style="162"/>
    <col min="5893" max="5893" width="20.83203125" style="162" customWidth="1"/>
    <col min="5894" max="5894" width="8.83203125" style="162" customWidth="1"/>
    <col min="5895" max="5897" width="9.33203125" style="162"/>
    <col min="5898" max="5915" width="8.83203125" style="162" customWidth="1"/>
    <col min="5916" max="6148" width="9.33203125" style="162"/>
    <col min="6149" max="6149" width="20.83203125" style="162" customWidth="1"/>
    <col min="6150" max="6150" width="8.83203125" style="162" customWidth="1"/>
    <col min="6151" max="6153" width="9.33203125" style="162"/>
    <col min="6154" max="6171" width="8.83203125" style="162" customWidth="1"/>
    <col min="6172" max="6404" width="9.33203125" style="162"/>
    <col min="6405" max="6405" width="20.83203125" style="162" customWidth="1"/>
    <col min="6406" max="6406" width="8.83203125" style="162" customWidth="1"/>
    <col min="6407" max="6409" width="9.33203125" style="162"/>
    <col min="6410" max="6427" width="8.83203125" style="162" customWidth="1"/>
    <col min="6428" max="6660" width="9.33203125" style="162"/>
    <col min="6661" max="6661" width="20.83203125" style="162" customWidth="1"/>
    <col min="6662" max="6662" width="8.83203125" style="162" customWidth="1"/>
    <col min="6663" max="6665" width="9.33203125" style="162"/>
    <col min="6666" max="6683" width="8.83203125" style="162" customWidth="1"/>
    <col min="6684" max="6916" width="9.33203125" style="162"/>
    <col min="6917" max="6917" width="20.83203125" style="162" customWidth="1"/>
    <col min="6918" max="6918" width="8.83203125" style="162" customWidth="1"/>
    <col min="6919" max="6921" width="9.33203125" style="162"/>
    <col min="6922" max="6939" width="8.83203125" style="162" customWidth="1"/>
    <col min="6940" max="7172" width="9.33203125" style="162"/>
    <col min="7173" max="7173" width="20.83203125" style="162" customWidth="1"/>
    <col min="7174" max="7174" width="8.83203125" style="162" customWidth="1"/>
    <col min="7175" max="7177" width="9.33203125" style="162"/>
    <col min="7178" max="7195" width="8.83203125" style="162" customWidth="1"/>
    <col min="7196" max="7428" width="9.33203125" style="162"/>
    <col min="7429" max="7429" width="20.83203125" style="162" customWidth="1"/>
    <col min="7430" max="7430" width="8.83203125" style="162" customWidth="1"/>
    <col min="7431" max="7433" width="9.33203125" style="162"/>
    <col min="7434" max="7451" width="8.83203125" style="162" customWidth="1"/>
    <col min="7452" max="7684" width="9.33203125" style="162"/>
    <col min="7685" max="7685" width="20.83203125" style="162" customWidth="1"/>
    <col min="7686" max="7686" width="8.83203125" style="162" customWidth="1"/>
    <col min="7687" max="7689" width="9.33203125" style="162"/>
    <col min="7690" max="7707" width="8.83203125" style="162" customWidth="1"/>
    <col min="7708" max="7940" width="9.33203125" style="162"/>
    <col min="7941" max="7941" width="20.83203125" style="162" customWidth="1"/>
    <col min="7942" max="7942" width="8.83203125" style="162" customWidth="1"/>
    <col min="7943" max="7945" width="9.33203125" style="162"/>
    <col min="7946" max="7963" width="8.83203125" style="162" customWidth="1"/>
    <col min="7964" max="8196" width="9.33203125" style="162"/>
    <col min="8197" max="8197" width="20.83203125" style="162" customWidth="1"/>
    <col min="8198" max="8198" width="8.83203125" style="162" customWidth="1"/>
    <col min="8199" max="8201" width="9.33203125" style="162"/>
    <col min="8202" max="8219" width="8.83203125" style="162" customWidth="1"/>
    <col min="8220" max="8452" width="9.33203125" style="162"/>
    <col min="8453" max="8453" width="20.83203125" style="162" customWidth="1"/>
    <col min="8454" max="8454" width="8.83203125" style="162" customWidth="1"/>
    <col min="8455" max="8457" width="9.33203125" style="162"/>
    <col min="8458" max="8475" width="8.83203125" style="162" customWidth="1"/>
    <col min="8476" max="8708" width="9.33203125" style="162"/>
    <col min="8709" max="8709" width="20.83203125" style="162" customWidth="1"/>
    <col min="8710" max="8710" width="8.83203125" style="162" customWidth="1"/>
    <col min="8711" max="8713" width="9.33203125" style="162"/>
    <col min="8714" max="8731" width="8.83203125" style="162" customWidth="1"/>
    <col min="8732" max="8964" width="9.33203125" style="162"/>
    <col min="8965" max="8965" width="20.83203125" style="162" customWidth="1"/>
    <col min="8966" max="8966" width="8.83203125" style="162" customWidth="1"/>
    <col min="8967" max="8969" width="9.33203125" style="162"/>
    <col min="8970" max="8987" width="8.83203125" style="162" customWidth="1"/>
    <col min="8988" max="9220" width="9.33203125" style="162"/>
    <col min="9221" max="9221" width="20.83203125" style="162" customWidth="1"/>
    <col min="9222" max="9222" width="8.83203125" style="162" customWidth="1"/>
    <col min="9223" max="9225" width="9.33203125" style="162"/>
    <col min="9226" max="9243" width="8.83203125" style="162" customWidth="1"/>
    <col min="9244" max="9476" width="9.33203125" style="162"/>
    <col min="9477" max="9477" width="20.83203125" style="162" customWidth="1"/>
    <col min="9478" max="9478" width="8.83203125" style="162" customWidth="1"/>
    <col min="9479" max="9481" width="9.33203125" style="162"/>
    <col min="9482" max="9499" width="8.83203125" style="162" customWidth="1"/>
    <col min="9500" max="9732" width="9.33203125" style="162"/>
    <col min="9733" max="9733" width="20.83203125" style="162" customWidth="1"/>
    <col min="9734" max="9734" width="8.83203125" style="162" customWidth="1"/>
    <col min="9735" max="9737" width="9.33203125" style="162"/>
    <col min="9738" max="9755" width="8.83203125" style="162" customWidth="1"/>
    <col min="9756" max="9988" width="9.33203125" style="162"/>
    <col min="9989" max="9989" width="20.83203125" style="162" customWidth="1"/>
    <col min="9990" max="9990" width="8.83203125" style="162" customWidth="1"/>
    <col min="9991" max="9993" width="9.33203125" style="162"/>
    <col min="9994" max="10011" width="8.83203125" style="162" customWidth="1"/>
    <col min="10012" max="10244" width="9.33203125" style="162"/>
    <col min="10245" max="10245" width="20.83203125" style="162" customWidth="1"/>
    <col min="10246" max="10246" width="8.83203125" style="162" customWidth="1"/>
    <col min="10247" max="10249" width="9.33203125" style="162"/>
    <col min="10250" max="10267" width="8.83203125" style="162" customWidth="1"/>
    <col min="10268" max="10500" width="9.33203125" style="162"/>
    <col min="10501" max="10501" width="20.83203125" style="162" customWidth="1"/>
    <col min="10502" max="10502" width="8.83203125" style="162" customWidth="1"/>
    <col min="10503" max="10505" width="9.33203125" style="162"/>
    <col min="10506" max="10523" width="8.83203125" style="162" customWidth="1"/>
    <col min="10524" max="10756" width="9.33203125" style="162"/>
    <col min="10757" max="10757" width="20.83203125" style="162" customWidth="1"/>
    <col min="10758" max="10758" width="8.83203125" style="162" customWidth="1"/>
    <col min="10759" max="10761" width="9.33203125" style="162"/>
    <col min="10762" max="10779" width="8.83203125" style="162" customWidth="1"/>
    <col min="10780" max="11012" width="9.33203125" style="162"/>
    <col min="11013" max="11013" width="20.83203125" style="162" customWidth="1"/>
    <col min="11014" max="11014" width="8.83203125" style="162" customWidth="1"/>
    <col min="11015" max="11017" width="9.33203125" style="162"/>
    <col min="11018" max="11035" width="8.83203125" style="162" customWidth="1"/>
    <col min="11036" max="11268" width="9.33203125" style="162"/>
    <col min="11269" max="11269" width="20.83203125" style="162" customWidth="1"/>
    <col min="11270" max="11270" width="8.83203125" style="162" customWidth="1"/>
    <col min="11271" max="11273" width="9.33203125" style="162"/>
    <col min="11274" max="11291" width="8.83203125" style="162" customWidth="1"/>
    <col min="11292" max="11524" width="9.33203125" style="162"/>
    <col min="11525" max="11525" width="20.83203125" style="162" customWidth="1"/>
    <col min="11526" max="11526" width="8.83203125" style="162" customWidth="1"/>
    <col min="11527" max="11529" width="9.33203125" style="162"/>
    <col min="11530" max="11547" width="8.83203125" style="162" customWidth="1"/>
    <col min="11548" max="11780" width="9.33203125" style="162"/>
    <col min="11781" max="11781" width="20.83203125" style="162" customWidth="1"/>
    <col min="11782" max="11782" width="8.83203125" style="162" customWidth="1"/>
    <col min="11783" max="11785" width="9.33203125" style="162"/>
    <col min="11786" max="11803" width="8.83203125" style="162" customWidth="1"/>
    <col min="11804" max="12036" width="9.33203125" style="162"/>
    <col min="12037" max="12037" width="20.83203125" style="162" customWidth="1"/>
    <col min="12038" max="12038" width="8.83203125" style="162" customWidth="1"/>
    <col min="12039" max="12041" width="9.33203125" style="162"/>
    <col min="12042" max="12059" width="8.83203125" style="162" customWidth="1"/>
    <col min="12060" max="12292" width="9.33203125" style="162"/>
    <col min="12293" max="12293" width="20.83203125" style="162" customWidth="1"/>
    <col min="12294" max="12294" width="8.83203125" style="162" customWidth="1"/>
    <col min="12295" max="12297" width="9.33203125" style="162"/>
    <col min="12298" max="12315" width="8.83203125" style="162" customWidth="1"/>
    <col min="12316" max="12548" width="9.33203125" style="162"/>
    <col min="12549" max="12549" width="20.83203125" style="162" customWidth="1"/>
    <col min="12550" max="12550" width="8.83203125" style="162" customWidth="1"/>
    <col min="12551" max="12553" width="9.33203125" style="162"/>
    <col min="12554" max="12571" width="8.83203125" style="162" customWidth="1"/>
    <col min="12572" max="12804" width="9.33203125" style="162"/>
    <col min="12805" max="12805" width="20.83203125" style="162" customWidth="1"/>
    <col min="12806" max="12806" width="8.83203125" style="162" customWidth="1"/>
    <col min="12807" max="12809" width="9.33203125" style="162"/>
    <col min="12810" max="12827" width="8.83203125" style="162" customWidth="1"/>
    <col min="12828" max="13060" width="9.33203125" style="162"/>
    <col min="13061" max="13061" width="20.83203125" style="162" customWidth="1"/>
    <col min="13062" max="13062" width="8.83203125" style="162" customWidth="1"/>
    <col min="13063" max="13065" width="9.33203125" style="162"/>
    <col min="13066" max="13083" width="8.83203125" style="162" customWidth="1"/>
    <col min="13084" max="13316" width="9.33203125" style="162"/>
    <col min="13317" max="13317" width="20.83203125" style="162" customWidth="1"/>
    <col min="13318" max="13318" width="8.83203125" style="162" customWidth="1"/>
    <col min="13319" max="13321" width="9.33203125" style="162"/>
    <col min="13322" max="13339" width="8.83203125" style="162" customWidth="1"/>
    <col min="13340" max="13572" width="9.33203125" style="162"/>
    <col min="13573" max="13573" width="20.83203125" style="162" customWidth="1"/>
    <col min="13574" max="13574" width="8.83203125" style="162" customWidth="1"/>
    <col min="13575" max="13577" width="9.33203125" style="162"/>
    <col min="13578" max="13595" width="8.83203125" style="162" customWidth="1"/>
    <col min="13596" max="13828" width="9.33203125" style="162"/>
    <col min="13829" max="13829" width="20.83203125" style="162" customWidth="1"/>
    <col min="13830" max="13830" width="8.83203125" style="162" customWidth="1"/>
    <col min="13831" max="13833" width="9.33203125" style="162"/>
    <col min="13834" max="13851" width="8.83203125" style="162" customWidth="1"/>
    <col min="13852" max="14084" width="9.33203125" style="162"/>
    <col min="14085" max="14085" width="20.83203125" style="162" customWidth="1"/>
    <col min="14086" max="14086" width="8.83203125" style="162" customWidth="1"/>
    <col min="14087" max="14089" width="9.33203125" style="162"/>
    <col min="14090" max="14107" width="8.83203125" style="162" customWidth="1"/>
    <col min="14108" max="14340" width="9.33203125" style="162"/>
    <col min="14341" max="14341" width="20.83203125" style="162" customWidth="1"/>
    <col min="14342" max="14342" width="8.83203125" style="162" customWidth="1"/>
    <col min="14343" max="14345" width="9.33203125" style="162"/>
    <col min="14346" max="14363" width="8.83203125" style="162" customWidth="1"/>
    <col min="14364" max="14596" width="9.33203125" style="162"/>
    <col min="14597" max="14597" width="20.83203125" style="162" customWidth="1"/>
    <col min="14598" max="14598" width="8.83203125" style="162" customWidth="1"/>
    <col min="14599" max="14601" width="9.33203125" style="162"/>
    <col min="14602" max="14619" width="8.83203125" style="162" customWidth="1"/>
    <col min="14620" max="14852" width="9.33203125" style="162"/>
    <col min="14853" max="14853" width="20.83203125" style="162" customWidth="1"/>
    <col min="14854" max="14854" width="8.83203125" style="162" customWidth="1"/>
    <col min="14855" max="14857" width="9.33203125" style="162"/>
    <col min="14858" max="14875" width="8.83203125" style="162" customWidth="1"/>
    <col min="14876" max="15108" width="9.33203125" style="162"/>
    <col min="15109" max="15109" width="20.83203125" style="162" customWidth="1"/>
    <col min="15110" max="15110" width="8.83203125" style="162" customWidth="1"/>
    <col min="15111" max="15113" width="9.33203125" style="162"/>
    <col min="15114" max="15131" width="8.83203125" style="162" customWidth="1"/>
    <col min="15132" max="15364" width="9.33203125" style="162"/>
    <col min="15365" max="15365" width="20.83203125" style="162" customWidth="1"/>
    <col min="15366" max="15366" width="8.83203125" style="162" customWidth="1"/>
    <col min="15367" max="15369" width="9.33203125" style="162"/>
    <col min="15370" max="15387" width="8.83203125" style="162" customWidth="1"/>
    <col min="15388" max="15620" width="9.33203125" style="162"/>
    <col min="15621" max="15621" width="20.83203125" style="162" customWidth="1"/>
    <col min="15622" max="15622" width="8.83203125" style="162" customWidth="1"/>
    <col min="15623" max="15625" width="9.33203125" style="162"/>
    <col min="15626" max="15643" width="8.83203125" style="162" customWidth="1"/>
    <col min="15644" max="15876" width="9.33203125" style="162"/>
    <col min="15877" max="15877" width="20.83203125" style="162" customWidth="1"/>
    <col min="15878" max="15878" width="8.83203125" style="162" customWidth="1"/>
    <col min="15879" max="15881" width="9.33203125" style="162"/>
    <col min="15882" max="15899" width="8.83203125" style="162" customWidth="1"/>
    <col min="15900" max="16132" width="9.33203125" style="162"/>
    <col min="16133" max="16133" width="20.83203125" style="162" customWidth="1"/>
    <col min="16134" max="16134" width="8.83203125" style="162" customWidth="1"/>
    <col min="16135" max="16137" width="9.33203125" style="162"/>
    <col min="16138" max="16155" width="8.83203125" style="162" customWidth="1"/>
    <col min="16156" max="16384" width="9.33203125" style="162"/>
  </cols>
  <sheetData>
    <row r="1" spans="1:30" s="147" customFormat="1" ht="17.25" customHeight="1" thickTop="1" thickBot="1" x14ac:dyDescent="0.3">
      <c r="A1" s="482" t="s">
        <v>473</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4"/>
    </row>
    <row r="2" spans="1:30" ht="15.75" thickBot="1" x14ac:dyDescent="0.25">
      <c r="A2" s="148" t="s">
        <v>4</v>
      </c>
      <c r="B2" s="149">
        <v>1991</v>
      </c>
      <c r="C2" s="149">
        <v>1992</v>
      </c>
      <c r="D2" s="149">
        <v>1993</v>
      </c>
      <c r="E2" s="149">
        <v>1994</v>
      </c>
      <c r="F2" s="149">
        <v>1995</v>
      </c>
      <c r="G2" s="149">
        <v>1996</v>
      </c>
      <c r="H2" s="149">
        <v>1997</v>
      </c>
      <c r="I2" s="149">
        <v>1998</v>
      </c>
      <c r="J2" s="149">
        <v>1999</v>
      </c>
      <c r="K2" s="149">
        <v>2000</v>
      </c>
      <c r="L2" s="149">
        <v>2001</v>
      </c>
      <c r="M2" s="149">
        <v>2002</v>
      </c>
      <c r="N2" s="149">
        <v>2003</v>
      </c>
      <c r="O2" s="149">
        <v>2004</v>
      </c>
      <c r="P2" s="149">
        <v>2005</v>
      </c>
      <c r="Q2" s="149">
        <v>2006</v>
      </c>
      <c r="R2" s="149">
        <v>2007</v>
      </c>
      <c r="S2" s="149">
        <v>2008</v>
      </c>
      <c r="T2" s="149">
        <v>2009</v>
      </c>
      <c r="U2" s="149">
        <v>2010</v>
      </c>
      <c r="V2" s="149">
        <v>2011</v>
      </c>
      <c r="W2" s="149">
        <v>2012</v>
      </c>
      <c r="X2" s="150">
        <v>2013</v>
      </c>
      <c r="Y2" s="150">
        <v>2014</v>
      </c>
      <c r="Z2" s="150">
        <v>2015</v>
      </c>
      <c r="AA2" s="150">
        <v>2016</v>
      </c>
      <c r="AB2" s="812">
        <v>2017</v>
      </c>
      <c r="AD2" s="163"/>
    </row>
    <row r="3" spans="1:30" ht="15" x14ac:dyDescent="0.2">
      <c r="A3" s="151" t="s">
        <v>322</v>
      </c>
      <c r="B3" s="167">
        <v>42</v>
      </c>
      <c r="C3" s="152"/>
      <c r="D3" s="153"/>
      <c r="E3" s="153"/>
      <c r="F3" s="153"/>
      <c r="G3" s="153"/>
      <c r="H3" s="153"/>
      <c r="I3" s="153">
        <v>38</v>
      </c>
      <c r="J3" s="153"/>
      <c r="K3" s="153"/>
      <c r="L3" s="153">
        <v>57</v>
      </c>
      <c r="M3" s="153"/>
      <c r="N3" s="153"/>
      <c r="O3" s="153">
        <v>74</v>
      </c>
      <c r="P3" s="153"/>
      <c r="Q3" s="153"/>
      <c r="R3" s="153">
        <v>93</v>
      </c>
      <c r="S3" s="153">
        <v>98</v>
      </c>
      <c r="T3" s="153">
        <v>77</v>
      </c>
      <c r="U3" s="168">
        <v>81</v>
      </c>
      <c r="V3" s="168"/>
      <c r="W3" s="168">
        <v>124</v>
      </c>
      <c r="X3" s="168">
        <v>100</v>
      </c>
      <c r="Y3" s="169">
        <v>106</v>
      </c>
      <c r="Z3" s="169">
        <v>120</v>
      </c>
      <c r="AA3" s="169">
        <v>102</v>
      </c>
      <c r="AB3" s="813">
        <v>88</v>
      </c>
      <c r="AD3" s="163"/>
    </row>
    <row r="4" spans="1:30" ht="15" x14ac:dyDescent="0.2">
      <c r="A4" s="154" t="s">
        <v>160</v>
      </c>
      <c r="B4" s="170">
        <v>22</v>
      </c>
      <c r="C4" s="155"/>
      <c r="D4" s="156"/>
      <c r="E4" s="156"/>
      <c r="F4" s="156"/>
      <c r="G4" s="156"/>
      <c r="H4" s="156"/>
      <c r="I4" s="156">
        <v>6</v>
      </c>
      <c r="J4" s="156"/>
      <c r="K4" s="156"/>
      <c r="L4" s="156">
        <v>15</v>
      </c>
      <c r="M4" s="156"/>
      <c r="N4" s="156"/>
      <c r="O4" s="156">
        <v>27</v>
      </c>
      <c r="P4" s="156"/>
      <c r="Q4" s="156"/>
      <c r="R4" s="156">
        <v>11</v>
      </c>
      <c r="S4" s="156">
        <v>18</v>
      </c>
      <c r="T4" s="232" t="s">
        <v>159</v>
      </c>
      <c r="U4" s="232" t="s">
        <v>159</v>
      </c>
      <c r="V4" s="232" t="s">
        <v>159</v>
      </c>
      <c r="W4" s="232" t="s">
        <v>159</v>
      </c>
      <c r="X4" s="232" t="s">
        <v>159</v>
      </c>
      <c r="Y4" s="233" t="s">
        <v>159</v>
      </c>
      <c r="Z4" s="233" t="s">
        <v>159</v>
      </c>
      <c r="AA4" s="233" t="s">
        <v>159</v>
      </c>
      <c r="AB4" s="814" t="s">
        <v>159</v>
      </c>
      <c r="AD4" s="163"/>
    </row>
    <row r="5" spans="1:30" ht="15" x14ac:dyDescent="0.2">
      <c r="A5" s="154" t="s">
        <v>161</v>
      </c>
      <c r="B5" s="170">
        <v>17</v>
      </c>
      <c r="C5" s="155"/>
      <c r="D5" s="156"/>
      <c r="E5" s="156"/>
      <c r="F5" s="156"/>
      <c r="G5" s="156"/>
      <c r="H5" s="156"/>
      <c r="I5" s="156">
        <v>7</v>
      </c>
      <c r="J5" s="156"/>
      <c r="K5" s="156"/>
      <c r="L5" s="156">
        <v>11</v>
      </c>
      <c r="M5" s="156"/>
      <c r="N5" s="156"/>
      <c r="O5" s="156">
        <v>19</v>
      </c>
      <c r="P5" s="156"/>
      <c r="Q5" s="156"/>
      <c r="R5" s="156">
        <v>18</v>
      </c>
      <c r="S5" s="156">
        <v>10</v>
      </c>
      <c r="T5" s="232" t="s">
        <v>159</v>
      </c>
      <c r="U5" s="232" t="s">
        <v>159</v>
      </c>
      <c r="V5" s="232" t="s">
        <v>159</v>
      </c>
      <c r="W5" s="232" t="s">
        <v>159</v>
      </c>
      <c r="X5" s="232" t="s">
        <v>159</v>
      </c>
      <c r="Y5" s="233" t="s">
        <v>159</v>
      </c>
      <c r="Z5" s="233" t="s">
        <v>159</v>
      </c>
      <c r="AA5" s="233" t="s">
        <v>159</v>
      </c>
      <c r="AB5" s="814" t="s">
        <v>159</v>
      </c>
      <c r="AD5" s="163"/>
    </row>
    <row r="6" spans="1:30" ht="15" x14ac:dyDescent="0.2">
      <c r="A6" s="154" t="s">
        <v>152</v>
      </c>
      <c r="B6" s="170">
        <v>68</v>
      </c>
      <c r="C6" s="155"/>
      <c r="D6" s="156"/>
      <c r="E6" s="156"/>
      <c r="F6" s="156"/>
      <c r="G6" s="156"/>
      <c r="H6" s="156"/>
      <c r="I6" s="156">
        <v>32</v>
      </c>
      <c r="J6" s="156"/>
      <c r="K6" s="156"/>
      <c r="L6" s="156">
        <v>36</v>
      </c>
      <c r="M6" s="156"/>
      <c r="N6" s="156"/>
      <c r="O6" s="156">
        <v>39</v>
      </c>
      <c r="P6" s="156"/>
      <c r="Q6" s="156"/>
      <c r="R6" s="156">
        <v>45</v>
      </c>
      <c r="S6" s="156">
        <v>58</v>
      </c>
      <c r="T6" s="232" t="s">
        <v>159</v>
      </c>
      <c r="U6" s="232" t="s">
        <v>159</v>
      </c>
      <c r="V6" s="232" t="s">
        <v>159</v>
      </c>
      <c r="W6" s="232" t="s">
        <v>159</v>
      </c>
      <c r="X6" s="232" t="s">
        <v>159</v>
      </c>
      <c r="Y6" s="233" t="s">
        <v>159</v>
      </c>
      <c r="Z6" s="233" t="s">
        <v>159</v>
      </c>
      <c r="AA6" s="233" t="s">
        <v>159</v>
      </c>
      <c r="AB6" s="814" t="s">
        <v>159</v>
      </c>
      <c r="AD6" s="163"/>
    </row>
    <row r="7" spans="1:30" ht="15" x14ac:dyDescent="0.2">
      <c r="A7" s="154" t="s">
        <v>153</v>
      </c>
      <c r="B7" s="170">
        <v>25</v>
      </c>
      <c r="C7" s="155"/>
      <c r="D7" s="156"/>
      <c r="E7" s="156"/>
      <c r="F7" s="156"/>
      <c r="G7" s="156"/>
      <c r="H7" s="156"/>
      <c r="I7" s="156">
        <v>17</v>
      </c>
      <c r="J7" s="156"/>
      <c r="K7" s="156"/>
      <c r="L7" s="156">
        <v>13</v>
      </c>
      <c r="M7" s="156"/>
      <c r="N7" s="156"/>
      <c r="O7" s="156">
        <v>32</v>
      </c>
      <c r="P7" s="156"/>
      <c r="Q7" s="156"/>
      <c r="R7" s="156">
        <v>24</v>
      </c>
      <c r="S7" s="156">
        <v>18</v>
      </c>
      <c r="T7" s="232" t="s">
        <v>159</v>
      </c>
      <c r="U7" s="232" t="s">
        <v>159</v>
      </c>
      <c r="V7" s="232" t="s">
        <v>159</v>
      </c>
      <c r="W7" s="232" t="s">
        <v>159</v>
      </c>
      <c r="X7" s="232" t="s">
        <v>159</v>
      </c>
      <c r="Y7" s="233" t="s">
        <v>159</v>
      </c>
      <c r="Z7" s="233" t="s">
        <v>159</v>
      </c>
      <c r="AA7" s="233" t="s">
        <v>159</v>
      </c>
      <c r="AB7" s="814" t="s">
        <v>159</v>
      </c>
      <c r="AD7" s="163"/>
    </row>
    <row r="8" spans="1:30" ht="15" x14ac:dyDescent="0.2">
      <c r="A8" s="154" t="s">
        <v>323</v>
      </c>
      <c r="B8" s="170">
        <v>63</v>
      </c>
      <c r="C8" s="155"/>
      <c r="D8" s="156"/>
      <c r="E8" s="156"/>
      <c r="F8" s="156"/>
      <c r="G8" s="156"/>
      <c r="H8" s="156"/>
      <c r="I8" s="156">
        <v>85</v>
      </c>
      <c r="J8" s="156">
        <v>84</v>
      </c>
      <c r="K8" s="156">
        <v>92</v>
      </c>
      <c r="L8" s="156">
        <v>140</v>
      </c>
      <c r="M8" s="156">
        <v>115</v>
      </c>
      <c r="N8" s="156">
        <v>138</v>
      </c>
      <c r="O8" s="156">
        <v>141</v>
      </c>
      <c r="P8" s="156">
        <v>141</v>
      </c>
      <c r="Q8" s="156">
        <v>160</v>
      </c>
      <c r="R8" s="156">
        <v>167</v>
      </c>
      <c r="S8" s="156">
        <v>138</v>
      </c>
      <c r="T8" s="156">
        <v>159</v>
      </c>
      <c r="U8" s="171">
        <v>179</v>
      </c>
      <c r="V8" s="171">
        <v>149</v>
      </c>
      <c r="W8" s="171">
        <v>157</v>
      </c>
      <c r="X8" s="171">
        <v>177</v>
      </c>
      <c r="Y8" s="172">
        <v>204</v>
      </c>
      <c r="Z8" s="172">
        <v>200</v>
      </c>
      <c r="AA8" s="172">
        <v>258</v>
      </c>
      <c r="AB8" s="815">
        <v>217</v>
      </c>
      <c r="AD8" s="163"/>
    </row>
    <row r="9" spans="1:30" ht="15" x14ac:dyDescent="0.2">
      <c r="A9" s="154" t="s">
        <v>324</v>
      </c>
      <c r="B9" s="170">
        <v>124</v>
      </c>
      <c r="C9" s="155">
        <v>143</v>
      </c>
      <c r="D9" s="156">
        <v>137</v>
      </c>
      <c r="E9" s="156">
        <v>90</v>
      </c>
      <c r="F9" s="156">
        <v>86</v>
      </c>
      <c r="G9" s="156">
        <v>108</v>
      </c>
      <c r="H9" s="156">
        <v>112</v>
      </c>
      <c r="I9" s="156">
        <v>102</v>
      </c>
      <c r="J9" s="156">
        <v>114</v>
      </c>
      <c r="K9" s="156">
        <v>91</v>
      </c>
      <c r="L9" s="156">
        <v>90</v>
      </c>
      <c r="M9" s="156">
        <v>88</v>
      </c>
      <c r="N9" s="156">
        <v>96</v>
      </c>
      <c r="O9" s="156">
        <v>180</v>
      </c>
      <c r="P9" s="156">
        <v>153</v>
      </c>
      <c r="Q9" s="156">
        <v>139</v>
      </c>
      <c r="R9" s="156">
        <v>138</v>
      </c>
      <c r="S9" s="156">
        <v>172</v>
      </c>
      <c r="T9" s="156">
        <v>161</v>
      </c>
      <c r="U9" s="171">
        <v>188</v>
      </c>
      <c r="V9" s="171">
        <v>178</v>
      </c>
      <c r="W9" s="171">
        <v>182</v>
      </c>
      <c r="X9" s="171">
        <v>193</v>
      </c>
      <c r="Y9" s="172">
        <v>215</v>
      </c>
      <c r="Z9" s="172">
        <v>205</v>
      </c>
      <c r="AA9" s="172">
        <v>199</v>
      </c>
      <c r="AB9" s="815">
        <v>184</v>
      </c>
      <c r="AD9" s="163"/>
    </row>
    <row r="10" spans="1:30" ht="15" x14ac:dyDescent="0.2">
      <c r="A10" s="154" t="s">
        <v>162</v>
      </c>
      <c r="B10" s="170">
        <v>72</v>
      </c>
      <c r="C10" s="155"/>
      <c r="D10" s="156"/>
      <c r="E10" s="156"/>
      <c r="F10" s="156"/>
      <c r="G10" s="156"/>
      <c r="H10" s="156"/>
      <c r="I10" s="156">
        <v>63</v>
      </c>
      <c r="J10" s="156"/>
      <c r="K10" s="156"/>
      <c r="L10" s="156">
        <v>53</v>
      </c>
      <c r="M10" s="156"/>
      <c r="N10" s="156"/>
      <c r="O10" s="156">
        <v>19</v>
      </c>
      <c r="P10" s="156"/>
      <c r="Q10" s="156"/>
      <c r="R10" s="156">
        <v>44</v>
      </c>
      <c r="S10" s="156">
        <v>40</v>
      </c>
      <c r="T10" s="232" t="s">
        <v>159</v>
      </c>
      <c r="U10" s="232" t="s">
        <v>159</v>
      </c>
      <c r="V10" s="232" t="s">
        <v>159</v>
      </c>
      <c r="W10" s="232" t="s">
        <v>159</v>
      </c>
      <c r="X10" s="232" t="s">
        <v>159</v>
      </c>
      <c r="Y10" s="233" t="s">
        <v>159</v>
      </c>
      <c r="Z10" s="233" t="s">
        <v>159</v>
      </c>
      <c r="AA10" s="233" t="s">
        <v>159</v>
      </c>
      <c r="AB10" s="814" t="s">
        <v>159</v>
      </c>
      <c r="AD10" s="163"/>
    </row>
    <row r="11" spans="1:30" ht="15" x14ac:dyDescent="0.2">
      <c r="A11" s="154" t="s">
        <v>325</v>
      </c>
      <c r="B11" s="170">
        <v>38</v>
      </c>
      <c r="C11" s="155"/>
      <c r="D11" s="156"/>
      <c r="E11" s="156"/>
      <c r="F11" s="156"/>
      <c r="G11" s="156"/>
      <c r="H11" s="156"/>
      <c r="I11" s="156">
        <v>29</v>
      </c>
      <c r="J11" s="156"/>
      <c r="K11" s="156"/>
      <c r="L11" s="156">
        <v>23</v>
      </c>
      <c r="M11" s="156"/>
      <c r="N11" s="156"/>
      <c r="O11" s="156">
        <v>37</v>
      </c>
      <c r="P11" s="156"/>
      <c r="Q11" s="156"/>
      <c r="R11" s="156">
        <v>28</v>
      </c>
      <c r="S11" s="156">
        <v>21</v>
      </c>
      <c r="T11" s="156">
        <v>30</v>
      </c>
      <c r="U11" s="171">
        <v>28</v>
      </c>
      <c r="V11" s="171"/>
      <c r="W11" s="171">
        <v>48</v>
      </c>
      <c r="X11" s="171">
        <v>52</v>
      </c>
      <c r="Y11" s="172">
        <v>34</v>
      </c>
      <c r="Z11" s="172">
        <v>30</v>
      </c>
      <c r="AA11" s="172">
        <v>19</v>
      </c>
      <c r="AB11" s="815">
        <v>15</v>
      </c>
      <c r="AD11" s="163"/>
    </row>
    <row r="12" spans="1:30" ht="15" x14ac:dyDescent="0.2">
      <c r="A12" s="154" t="s">
        <v>186</v>
      </c>
      <c r="B12" s="170">
        <v>31</v>
      </c>
      <c r="C12" s="155"/>
      <c r="D12" s="156"/>
      <c r="E12" s="156"/>
      <c r="F12" s="156"/>
      <c r="G12" s="156"/>
      <c r="H12" s="156"/>
      <c r="I12" s="156">
        <v>30</v>
      </c>
      <c r="J12" s="156"/>
      <c r="K12" s="156"/>
      <c r="L12" s="156">
        <v>42</v>
      </c>
      <c r="M12" s="156"/>
      <c r="N12" s="156"/>
      <c r="O12" s="156">
        <v>34</v>
      </c>
      <c r="P12" s="156"/>
      <c r="Q12" s="156"/>
      <c r="R12" s="156">
        <v>26</v>
      </c>
      <c r="S12" s="156">
        <v>23</v>
      </c>
      <c r="T12" s="232" t="s">
        <v>159</v>
      </c>
      <c r="U12" s="232" t="s">
        <v>159</v>
      </c>
      <c r="V12" s="232" t="s">
        <v>159</v>
      </c>
      <c r="W12" s="232" t="s">
        <v>159</v>
      </c>
      <c r="X12" s="232" t="s">
        <v>159</v>
      </c>
      <c r="Y12" s="233" t="s">
        <v>159</v>
      </c>
      <c r="Z12" s="233" t="s">
        <v>159</v>
      </c>
      <c r="AA12" s="233" t="s">
        <v>159</v>
      </c>
      <c r="AB12" s="814" t="s">
        <v>159</v>
      </c>
      <c r="AD12" s="163"/>
    </row>
    <row r="13" spans="1:30" ht="15" x14ac:dyDescent="0.2">
      <c r="A13" s="154" t="s">
        <v>164</v>
      </c>
      <c r="B13" s="170">
        <v>105</v>
      </c>
      <c r="C13" s="155">
        <v>100</v>
      </c>
      <c r="D13" s="156">
        <v>89</v>
      </c>
      <c r="E13" s="156">
        <v>87</v>
      </c>
      <c r="F13" s="156">
        <v>87</v>
      </c>
      <c r="G13" s="156">
        <v>146</v>
      </c>
      <c r="H13" s="156">
        <v>125</v>
      </c>
      <c r="I13" s="156">
        <v>101</v>
      </c>
      <c r="J13" s="156">
        <v>118</v>
      </c>
      <c r="K13" s="156">
        <v>217</v>
      </c>
      <c r="L13" s="156">
        <v>182</v>
      </c>
      <c r="M13" s="156">
        <v>131</v>
      </c>
      <c r="N13" s="156">
        <v>156</v>
      </c>
      <c r="O13" s="156">
        <v>148</v>
      </c>
      <c r="P13" s="156">
        <v>116</v>
      </c>
      <c r="Q13" s="156">
        <v>100</v>
      </c>
      <c r="R13" s="156">
        <v>128</v>
      </c>
      <c r="S13" s="156">
        <v>118</v>
      </c>
      <c r="T13" s="232" t="s">
        <v>159</v>
      </c>
      <c r="U13" s="232" t="s">
        <v>159</v>
      </c>
      <c r="V13" s="232" t="s">
        <v>159</v>
      </c>
      <c r="W13" s="232" t="s">
        <v>159</v>
      </c>
      <c r="X13" s="232" t="s">
        <v>159</v>
      </c>
      <c r="Y13" s="233" t="s">
        <v>159</v>
      </c>
      <c r="Z13" s="233" t="s">
        <v>159</v>
      </c>
      <c r="AA13" s="233" t="s">
        <v>159</v>
      </c>
      <c r="AB13" s="814" t="s">
        <v>159</v>
      </c>
      <c r="AD13" s="163"/>
    </row>
    <row r="14" spans="1:30" ht="15" customHeight="1" x14ac:dyDescent="0.2">
      <c r="A14" s="154" t="s">
        <v>165</v>
      </c>
      <c r="B14" s="170">
        <v>32</v>
      </c>
      <c r="C14" s="155"/>
      <c r="D14" s="156"/>
      <c r="E14" s="156"/>
      <c r="F14" s="156"/>
      <c r="G14" s="156"/>
      <c r="H14" s="156"/>
      <c r="I14" s="156">
        <v>21</v>
      </c>
      <c r="J14" s="156"/>
      <c r="K14" s="156"/>
      <c r="L14" s="156">
        <v>21</v>
      </c>
      <c r="M14" s="156"/>
      <c r="N14" s="156"/>
      <c r="O14" s="156">
        <v>46</v>
      </c>
      <c r="P14" s="156"/>
      <c r="Q14" s="156"/>
      <c r="R14" s="156">
        <v>9</v>
      </c>
      <c r="S14" s="156">
        <v>12</v>
      </c>
      <c r="T14" s="232" t="s">
        <v>159</v>
      </c>
      <c r="U14" s="232" t="s">
        <v>159</v>
      </c>
      <c r="V14" s="232" t="s">
        <v>159</v>
      </c>
      <c r="W14" s="232" t="s">
        <v>159</v>
      </c>
      <c r="X14" s="232" t="s">
        <v>159</v>
      </c>
      <c r="Y14" s="233" t="s">
        <v>159</v>
      </c>
      <c r="Z14" s="233" t="s">
        <v>159</v>
      </c>
      <c r="AA14" s="233" t="s">
        <v>159</v>
      </c>
      <c r="AB14" s="814" t="s">
        <v>159</v>
      </c>
      <c r="AD14" s="163"/>
    </row>
    <row r="15" spans="1:30" ht="15" x14ac:dyDescent="0.2">
      <c r="A15" s="154" t="s">
        <v>326</v>
      </c>
      <c r="B15" s="170">
        <v>322</v>
      </c>
      <c r="C15" s="155">
        <v>248</v>
      </c>
      <c r="D15" s="156">
        <v>247</v>
      </c>
      <c r="E15" s="156">
        <v>268</v>
      </c>
      <c r="F15" s="156">
        <v>222</v>
      </c>
      <c r="G15" s="156">
        <v>206</v>
      </c>
      <c r="H15" s="156">
        <v>284</v>
      </c>
      <c r="I15" s="156">
        <v>267</v>
      </c>
      <c r="J15" s="156">
        <v>378</v>
      </c>
      <c r="K15" s="156">
        <v>339</v>
      </c>
      <c r="L15" s="156">
        <v>394</v>
      </c>
      <c r="M15" s="156">
        <v>302</v>
      </c>
      <c r="N15" s="156">
        <v>355</v>
      </c>
      <c r="O15" s="156">
        <v>402</v>
      </c>
      <c r="P15" s="156">
        <v>604</v>
      </c>
      <c r="Q15" s="156">
        <v>486</v>
      </c>
      <c r="R15" s="156">
        <v>506</v>
      </c>
      <c r="S15" s="156">
        <v>451</v>
      </c>
      <c r="T15" s="156">
        <v>552</v>
      </c>
      <c r="U15" s="171">
        <v>524</v>
      </c>
      <c r="V15" s="171">
        <v>499</v>
      </c>
      <c r="W15" s="171">
        <v>525</v>
      </c>
      <c r="X15" s="171">
        <v>475</v>
      </c>
      <c r="Y15" s="172">
        <v>532</v>
      </c>
      <c r="Z15" s="172">
        <v>503</v>
      </c>
      <c r="AA15" s="172">
        <v>680</v>
      </c>
      <c r="AB15" s="815">
        <v>546</v>
      </c>
      <c r="AD15" s="163"/>
    </row>
    <row r="16" spans="1:30" ht="15" x14ac:dyDescent="0.2">
      <c r="A16" s="154" t="s">
        <v>166</v>
      </c>
      <c r="B16" s="170">
        <v>174</v>
      </c>
      <c r="C16" s="155">
        <v>140</v>
      </c>
      <c r="D16" s="156">
        <v>136</v>
      </c>
      <c r="E16" s="156">
        <v>163</v>
      </c>
      <c r="F16" s="156">
        <v>162</v>
      </c>
      <c r="G16" s="156">
        <v>146</v>
      </c>
      <c r="H16" s="156">
        <v>201</v>
      </c>
      <c r="I16" s="156">
        <v>179</v>
      </c>
      <c r="J16" s="156">
        <v>209</v>
      </c>
      <c r="K16" s="156">
        <v>241</v>
      </c>
      <c r="L16" s="156">
        <v>229</v>
      </c>
      <c r="M16" s="156">
        <v>212</v>
      </c>
      <c r="N16" s="156">
        <v>244</v>
      </c>
      <c r="O16" s="156">
        <v>270</v>
      </c>
      <c r="P16" s="156">
        <v>161</v>
      </c>
      <c r="Q16" s="156">
        <v>158</v>
      </c>
      <c r="R16" s="156">
        <v>170</v>
      </c>
      <c r="S16" s="156">
        <v>181</v>
      </c>
      <c r="T16" s="232" t="s">
        <v>159</v>
      </c>
      <c r="U16" s="234" t="s">
        <v>159</v>
      </c>
      <c r="V16" s="234" t="s">
        <v>159</v>
      </c>
      <c r="W16" s="234" t="s">
        <v>167</v>
      </c>
      <c r="X16" s="234" t="s">
        <v>159</v>
      </c>
      <c r="Y16" s="235" t="s">
        <v>159</v>
      </c>
      <c r="Z16" s="235" t="s">
        <v>159</v>
      </c>
      <c r="AA16" s="235" t="s">
        <v>159</v>
      </c>
      <c r="AB16" s="822" t="s">
        <v>159</v>
      </c>
      <c r="AD16" s="163"/>
    </row>
    <row r="17" spans="1:31" ht="15.75" thickBot="1" x14ac:dyDescent="0.25">
      <c r="A17" s="157" t="s">
        <v>327</v>
      </c>
      <c r="B17" s="173">
        <v>65</v>
      </c>
      <c r="C17" s="158"/>
      <c r="D17" s="159"/>
      <c r="E17" s="159"/>
      <c r="F17" s="159"/>
      <c r="G17" s="159"/>
      <c r="H17" s="159"/>
      <c r="I17" s="159">
        <v>54</v>
      </c>
      <c r="J17" s="159"/>
      <c r="K17" s="159"/>
      <c r="L17" s="159">
        <v>77</v>
      </c>
      <c r="M17" s="159"/>
      <c r="N17" s="159"/>
      <c r="O17" s="159">
        <v>104</v>
      </c>
      <c r="P17" s="159"/>
      <c r="Q17" s="159"/>
      <c r="R17" s="159">
        <v>111</v>
      </c>
      <c r="S17" s="159">
        <v>84</v>
      </c>
      <c r="T17" s="160">
        <v>125.23636363636363</v>
      </c>
      <c r="U17" s="174">
        <v>153</v>
      </c>
      <c r="V17" s="174"/>
      <c r="W17" s="174">
        <v>108</v>
      </c>
      <c r="X17" s="174">
        <v>101</v>
      </c>
      <c r="Y17" s="175">
        <v>125</v>
      </c>
      <c r="Z17" s="175">
        <v>159</v>
      </c>
      <c r="AA17" s="175">
        <v>147</v>
      </c>
      <c r="AB17" s="816">
        <v>137</v>
      </c>
      <c r="AD17" s="163"/>
    </row>
    <row r="18" spans="1:31" ht="15" x14ac:dyDescent="0.2">
      <c r="A18" s="280" t="s">
        <v>416</v>
      </c>
      <c r="B18" s="161">
        <f>SUM(B3:B17)</f>
        <v>1200</v>
      </c>
      <c r="C18" s="161"/>
      <c r="D18" s="161"/>
      <c r="E18" s="161"/>
      <c r="F18" s="161"/>
      <c r="G18" s="161"/>
      <c r="H18" s="161"/>
      <c r="I18" s="161">
        <f>SUM(I3:I17)</f>
        <v>1031</v>
      </c>
      <c r="J18" s="161"/>
      <c r="K18" s="161"/>
      <c r="L18" s="161">
        <f>SUM(L3:L17)</f>
        <v>1383</v>
      </c>
      <c r="M18" s="161"/>
      <c r="N18" s="161"/>
      <c r="O18" s="161">
        <f>SUM(O3:O17)</f>
        <v>1572</v>
      </c>
      <c r="P18" s="161"/>
      <c r="Q18" s="161"/>
      <c r="R18" s="161">
        <v>1518</v>
      </c>
      <c r="S18" s="161">
        <v>1442</v>
      </c>
      <c r="T18" s="161">
        <f>SUM(T3:T17)</f>
        <v>1104.2363636363636</v>
      </c>
      <c r="U18" s="161">
        <f>SUM(U3:U17)</f>
        <v>1153</v>
      </c>
      <c r="V18" s="161"/>
      <c r="W18" s="161">
        <f>SUM(W3:W17)</f>
        <v>1144</v>
      </c>
      <c r="X18" s="161">
        <f>SUM(X3:X17)</f>
        <v>1098</v>
      </c>
      <c r="Y18" s="161">
        <f t="shared" ref="Y18" si="0">SUM(Y3:Y17)</f>
        <v>1216</v>
      </c>
      <c r="Z18" s="161">
        <v>1217</v>
      </c>
      <c r="AA18" s="422">
        <v>1405</v>
      </c>
      <c r="AB18" s="817">
        <v>1187</v>
      </c>
      <c r="AD18" s="163"/>
    </row>
    <row r="19" spans="1:31" ht="15.75" thickBot="1" x14ac:dyDescent="0.25">
      <c r="A19" s="281" t="s">
        <v>417</v>
      </c>
      <c r="B19" s="279">
        <f>B18/$B$18*100</f>
        <v>100</v>
      </c>
      <c r="C19" s="279"/>
      <c r="D19" s="279"/>
      <c r="E19" s="279"/>
      <c r="F19" s="279"/>
      <c r="G19" s="279"/>
      <c r="H19" s="279"/>
      <c r="I19" s="279">
        <f>I18/$B$18*100</f>
        <v>85.916666666666657</v>
      </c>
      <c r="J19" s="279"/>
      <c r="K19" s="279"/>
      <c r="L19" s="279">
        <f>L18/$B$18*100</f>
        <v>115.25000000000001</v>
      </c>
      <c r="M19" s="279"/>
      <c r="N19" s="279"/>
      <c r="O19" s="279">
        <f>O18/$B$18*100</f>
        <v>131</v>
      </c>
      <c r="P19" s="279"/>
      <c r="Q19" s="279"/>
      <c r="R19" s="279">
        <v>126.49999999999999</v>
      </c>
      <c r="S19" s="279">
        <v>120.16666666666667</v>
      </c>
      <c r="T19" s="279">
        <v>92.01969696969698</v>
      </c>
      <c r="U19" s="279">
        <f>U18/$B$18*100</f>
        <v>96.083333333333329</v>
      </c>
      <c r="V19" s="279"/>
      <c r="W19" s="279">
        <f>W18/$B$18*100</f>
        <v>95.333333333333343</v>
      </c>
      <c r="X19" s="279">
        <f>X18/$B$18*100</f>
        <v>91.5</v>
      </c>
      <c r="Y19" s="279">
        <f>Y18/$B$18*100</f>
        <v>101.33333333333334</v>
      </c>
      <c r="Z19" s="279">
        <v>101.41666666666667</v>
      </c>
      <c r="AA19" s="423">
        <v>117.08333333333334</v>
      </c>
      <c r="AB19" s="818">
        <v>98.916666666666657</v>
      </c>
      <c r="AD19" s="163"/>
    </row>
    <row r="20" spans="1:31" ht="30" x14ac:dyDescent="0.2">
      <c r="A20" s="280" t="s">
        <v>418</v>
      </c>
      <c r="B20" s="161">
        <f t="shared" ref="B20:AB20" si="1">B3+B8+B9+B11+B15+B17</f>
        <v>654</v>
      </c>
      <c r="C20" s="161">
        <f t="shared" si="1"/>
        <v>391</v>
      </c>
      <c r="D20" s="161">
        <f t="shared" si="1"/>
        <v>384</v>
      </c>
      <c r="E20" s="161">
        <f t="shared" si="1"/>
        <v>358</v>
      </c>
      <c r="F20" s="161">
        <f t="shared" si="1"/>
        <v>308</v>
      </c>
      <c r="G20" s="161">
        <f t="shared" si="1"/>
        <v>314</v>
      </c>
      <c r="H20" s="161">
        <f t="shared" si="1"/>
        <v>396</v>
      </c>
      <c r="I20" s="161">
        <f t="shared" si="1"/>
        <v>575</v>
      </c>
      <c r="J20" s="161">
        <f t="shared" si="1"/>
        <v>576</v>
      </c>
      <c r="K20" s="161">
        <f t="shared" si="1"/>
        <v>522</v>
      </c>
      <c r="L20" s="161">
        <f t="shared" si="1"/>
        <v>781</v>
      </c>
      <c r="M20" s="161">
        <f t="shared" si="1"/>
        <v>505</v>
      </c>
      <c r="N20" s="161">
        <f t="shared" si="1"/>
        <v>589</v>
      </c>
      <c r="O20" s="161">
        <f t="shared" si="1"/>
        <v>938</v>
      </c>
      <c r="P20" s="161">
        <f t="shared" si="1"/>
        <v>898</v>
      </c>
      <c r="Q20" s="161">
        <f t="shared" si="1"/>
        <v>785</v>
      </c>
      <c r="R20" s="161">
        <f t="shared" si="1"/>
        <v>1043</v>
      </c>
      <c r="S20" s="161">
        <f t="shared" si="1"/>
        <v>964</v>
      </c>
      <c r="T20" s="161">
        <f t="shared" si="1"/>
        <v>1104.2363636363636</v>
      </c>
      <c r="U20" s="161">
        <f t="shared" si="1"/>
        <v>1153</v>
      </c>
      <c r="V20" s="161">
        <f t="shared" si="1"/>
        <v>826</v>
      </c>
      <c r="W20" s="161">
        <f t="shared" si="1"/>
        <v>1144</v>
      </c>
      <c r="X20" s="161">
        <f t="shared" si="1"/>
        <v>1098</v>
      </c>
      <c r="Y20" s="161">
        <f t="shared" si="1"/>
        <v>1216</v>
      </c>
      <c r="Z20" s="161">
        <f t="shared" si="1"/>
        <v>1217</v>
      </c>
      <c r="AA20" s="422">
        <v>1405</v>
      </c>
      <c r="AB20" s="819">
        <f t="shared" si="1"/>
        <v>1187</v>
      </c>
    </row>
    <row r="21" spans="1:31" ht="30.75" thickBot="1" x14ac:dyDescent="0.25">
      <c r="A21" s="151" t="s">
        <v>419</v>
      </c>
      <c r="B21" s="284">
        <f>B20/$B$20*100</f>
        <v>100</v>
      </c>
      <c r="C21" s="285">
        <f t="shared" ref="C21:AB21" si="2">C20/$B$20*100</f>
        <v>59.785932721712541</v>
      </c>
      <c r="D21" s="285">
        <f t="shared" si="2"/>
        <v>58.715596330275233</v>
      </c>
      <c r="E21" s="285">
        <f t="shared" si="2"/>
        <v>54.740061162079513</v>
      </c>
      <c r="F21" s="285">
        <f t="shared" si="2"/>
        <v>47.094801223241589</v>
      </c>
      <c r="G21" s="285">
        <f t="shared" si="2"/>
        <v>48.01223241590214</v>
      </c>
      <c r="H21" s="285">
        <f t="shared" si="2"/>
        <v>60.550458715596335</v>
      </c>
      <c r="I21" s="285">
        <f t="shared" si="2"/>
        <v>87.920489296636077</v>
      </c>
      <c r="J21" s="285">
        <f t="shared" si="2"/>
        <v>88.073394495412856</v>
      </c>
      <c r="K21" s="285">
        <f t="shared" si="2"/>
        <v>79.816513761467888</v>
      </c>
      <c r="L21" s="285">
        <f t="shared" si="2"/>
        <v>119.4189602446483</v>
      </c>
      <c r="M21" s="285">
        <f t="shared" si="2"/>
        <v>77.217125382262992</v>
      </c>
      <c r="N21" s="285">
        <f t="shared" si="2"/>
        <v>90.061162079510709</v>
      </c>
      <c r="O21" s="285">
        <f t="shared" si="2"/>
        <v>143.4250764525994</v>
      </c>
      <c r="P21" s="285">
        <f t="shared" si="2"/>
        <v>137.30886850152905</v>
      </c>
      <c r="Q21" s="285">
        <f t="shared" si="2"/>
        <v>120.03058103975535</v>
      </c>
      <c r="R21" s="285">
        <f t="shared" si="2"/>
        <v>159.48012232415903</v>
      </c>
      <c r="S21" s="285">
        <f t="shared" si="2"/>
        <v>147.4006116207951</v>
      </c>
      <c r="T21" s="285">
        <f t="shared" si="2"/>
        <v>168.84348067834307</v>
      </c>
      <c r="U21" s="285">
        <f t="shared" si="2"/>
        <v>176.29969418960246</v>
      </c>
      <c r="V21" s="285">
        <f t="shared" si="2"/>
        <v>126.29969418960245</v>
      </c>
      <c r="W21" s="285">
        <f t="shared" si="2"/>
        <v>174.92354740061162</v>
      </c>
      <c r="X21" s="285">
        <f t="shared" si="2"/>
        <v>167.88990825688072</v>
      </c>
      <c r="Y21" s="285">
        <f t="shared" si="2"/>
        <v>185.93272171253824</v>
      </c>
      <c r="Z21" s="285">
        <f t="shared" si="2"/>
        <v>186.08562691131499</v>
      </c>
      <c r="AA21" s="424">
        <v>214.83180428134557</v>
      </c>
      <c r="AB21" s="820">
        <f t="shared" si="2"/>
        <v>181.49847094801223</v>
      </c>
    </row>
    <row r="22" spans="1:31" ht="16.5" thickTop="1" x14ac:dyDescent="0.25">
      <c r="A22" s="117" t="s">
        <v>49</v>
      </c>
      <c r="B22" s="164"/>
      <c r="C22" s="165"/>
      <c r="D22" s="165"/>
      <c r="E22" s="165"/>
      <c r="F22" s="165"/>
      <c r="G22" s="165"/>
      <c r="H22" s="165"/>
      <c r="I22" s="164"/>
      <c r="J22" s="165"/>
      <c r="K22" s="165"/>
      <c r="L22" s="164"/>
      <c r="M22" s="165"/>
      <c r="N22" s="165"/>
      <c r="O22" s="164"/>
      <c r="P22" s="165"/>
      <c r="Q22" s="165"/>
      <c r="R22" s="164"/>
      <c r="S22" s="164"/>
      <c r="T22" s="165"/>
      <c r="U22" s="165"/>
      <c r="V22" s="165"/>
      <c r="W22" s="165"/>
      <c r="X22" s="165"/>
      <c r="Y22" s="165"/>
      <c r="Z22" s="165"/>
      <c r="AA22" s="165"/>
    </row>
    <row r="23" spans="1:31" x14ac:dyDescent="0.2">
      <c r="A23" s="485" t="s">
        <v>421</v>
      </c>
      <c r="B23" s="485"/>
      <c r="C23" s="485"/>
      <c r="D23" s="485"/>
      <c r="E23" s="485"/>
      <c r="F23" s="485"/>
      <c r="G23" s="485"/>
      <c r="H23" s="485"/>
      <c r="I23" s="485"/>
      <c r="J23" s="485"/>
      <c r="K23" s="485"/>
      <c r="L23" s="485"/>
      <c r="M23" s="486"/>
      <c r="N23" s="486"/>
      <c r="O23" s="486"/>
      <c r="P23" s="486"/>
      <c r="Q23" s="486"/>
      <c r="R23" s="486"/>
      <c r="S23" s="486"/>
      <c r="T23" s="486"/>
      <c r="U23" s="486"/>
      <c r="V23" s="486"/>
      <c r="W23" s="486"/>
      <c r="X23" s="486"/>
      <c r="Y23" s="486"/>
      <c r="Z23" s="486"/>
      <c r="AA23" s="486"/>
      <c r="AB23" s="486"/>
    </row>
    <row r="24" spans="1:31" x14ac:dyDescent="0.2">
      <c r="A24" s="487"/>
      <c r="B24" s="487"/>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D24" s="166"/>
      <c r="AE24" s="166"/>
    </row>
    <row r="25" spans="1:31" x14ac:dyDescent="0.2">
      <c r="A25" s="485" t="s">
        <v>420</v>
      </c>
      <c r="B25" s="485"/>
      <c r="C25" s="485"/>
      <c r="D25" s="485"/>
      <c r="E25" s="485"/>
      <c r="F25" s="485"/>
      <c r="G25" s="485"/>
      <c r="H25" s="485"/>
      <c r="I25" s="485"/>
      <c r="J25" s="485"/>
      <c r="K25" s="485"/>
      <c r="L25" s="485"/>
      <c r="M25" s="486"/>
      <c r="N25" s="486"/>
      <c r="O25" s="486"/>
      <c r="P25" s="486"/>
      <c r="Q25" s="486"/>
      <c r="R25" s="486"/>
      <c r="S25" s="486"/>
      <c r="T25" s="486"/>
      <c r="U25" s="486"/>
      <c r="V25" s="486"/>
      <c r="W25" s="486"/>
      <c r="X25" s="486"/>
      <c r="Y25" s="486"/>
      <c r="Z25" s="486"/>
      <c r="AA25" s="486"/>
      <c r="AB25" s="486"/>
    </row>
    <row r="26" spans="1:31" x14ac:dyDescent="0.2">
      <c r="A26" s="487"/>
      <c r="B26" s="487"/>
      <c r="C26" s="487"/>
      <c r="D26" s="487"/>
      <c r="E26" s="487"/>
      <c r="F26" s="487"/>
      <c r="G26" s="487"/>
      <c r="H26" s="487"/>
      <c r="I26" s="487"/>
      <c r="J26" s="487"/>
      <c r="K26" s="487"/>
      <c r="L26" s="487"/>
      <c r="M26" s="487"/>
      <c r="N26" s="487"/>
      <c r="O26" s="487"/>
      <c r="P26" s="487"/>
      <c r="Q26" s="487"/>
      <c r="R26" s="487"/>
      <c r="S26" s="487"/>
      <c r="T26" s="487"/>
      <c r="U26" s="487"/>
      <c r="V26" s="487"/>
      <c r="W26" s="487"/>
      <c r="X26" s="487"/>
      <c r="Y26" s="487"/>
      <c r="Z26" s="487"/>
      <c r="AA26" s="487"/>
      <c r="AB26" s="487"/>
    </row>
    <row r="27" spans="1:31" x14ac:dyDescent="0.2">
      <c r="B27" s="163"/>
    </row>
  </sheetData>
  <mergeCells count="3">
    <mergeCell ref="A1:AB1"/>
    <mergeCell ref="A23:AB24"/>
    <mergeCell ref="A25:AB26"/>
  </mergeCells>
  <pageMargins left="0.70866141732283472" right="0.70866141732283472" top="0.74803149606299213" bottom="0.74803149606299213" header="0.31496062992125984" footer="0.31496062992125984"/>
  <pageSetup paperSize="9" scale="6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27"/>
  <sheetViews>
    <sheetView zoomScale="75" zoomScaleNormal="75" workbookViewId="0">
      <selection sqref="A1:AB1"/>
    </sheetView>
  </sheetViews>
  <sheetFormatPr defaultRowHeight="12.75" x14ac:dyDescent="0.2"/>
  <cols>
    <col min="1" max="1" width="23.6640625" style="162" customWidth="1"/>
    <col min="2" max="2" width="8.83203125" style="162" customWidth="1"/>
    <col min="3" max="5" width="9.33203125" style="162"/>
    <col min="6" max="27" width="8.83203125" style="162" customWidth="1"/>
    <col min="28" max="28" width="9.33203125" style="821"/>
    <col min="29" max="260" width="9.33203125" style="162"/>
    <col min="261" max="261" width="20.83203125" style="162" customWidth="1"/>
    <col min="262" max="262" width="8.83203125" style="162" customWidth="1"/>
    <col min="263" max="265" width="9.33203125" style="162"/>
    <col min="266" max="283" width="8.83203125" style="162" customWidth="1"/>
    <col min="284" max="516" width="9.33203125" style="162"/>
    <col min="517" max="517" width="20.83203125" style="162" customWidth="1"/>
    <col min="518" max="518" width="8.83203125" style="162" customWidth="1"/>
    <col min="519" max="521" width="9.33203125" style="162"/>
    <col min="522" max="539" width="8.83203125" style="162" customWidth="1"/>
    <col min="540" max="772" width="9.33203125" style="162"/>
    <col min="773" max="773" width="20.83203125" style="162" customWidth="1"/>
    <col min="774" max="774" width="8.83203125" style="162" customWidth="1"/>
    <col min="775" max="777" width="9.33203125" style="162"/>
    <col min="778" max="795" width="8.83203125" style="162" customWidth="1"/>
    <col min="796" max="1028" width="9.33203125" style="162"/>
    <col min="1029" max="1029" width="20.83203125" style="162" customWidth="1"/>
    <col min="1030" max="1030" width="8.83203125" style="162" customWidth="1"/>
    <col min="1031" max="1033" width="9.33203125" style="162"/>
    <col min="1034" max="1051" width="8.83203125" style="162" customWidth="1"/>
    <col min="1052" max="1284" width="9.33203125" style="162"/>
    <col min="1285" max="1285" width="20.83203125" style="162" customWidth="1"/>
    <col min="1286" max="1286" width="8.83203125" style="162" customWidth="1"/>
    <col min="1287" max="1289" width="9.33203125" style="162"/>
    <col min="1290" max="1307" width="8.83203125" style="162" customWidth="1"/>
    <col min="1308" max="1540" width="9.33203125" style="162"/>
    <col min="1541" max="1541" width="20.83203125" style="162" customWidth="1"/>
    <col min="1542" max="1542" width="8.83203125" style="162" customWidth="1"/>
    <col min="1543" max="1545" width="9.33203125" style="162"/>
    <col min="1546" max="1563" width="8.83203125" style="162" customWidth="1"/>
    <col min="1564" max="1796" width="9.33203125" style="162"/>
    <col min="1797" max="1797" width="20.83203125" style="162" customWidth="1"/>
    <col min="1798" max="1798" width="8.83203125" style="162" customWidth="1"/>
    <col min="1799" max="1801" width="9.33203125" style="162"/>
    <col min="1802" max="1819" width="8.83203125" style="162" customWidth="1"/>
    <col min="1820" max="2052" width="9.33203125" style="162"/>
    <col min="2053" max="2053" width="20.83203125" style="162" customWidth="1"/>
    <col min="2054" max="2054" width="8.83203125" style="162" customWidth="1"/>
    <col min="2055" max="2057" width="9.33203125" style="162"/>
    <col min="2058" max="2075" width="8.83203125" style="162" customWidth="1"/>
    <col min="2076" max="2308" width="9.33203125" style="162"/>
    <col min="2309" max="2309" width="20.83203125" style="162" customWidth="1"/>
    <col min="2310" max="2310" width="8.83203125" style="162" customWidth="1"/>
    <col min="2311" max="2313" width="9.33203125" style="162"/>
    <col min="2314" max="2331" width="8.83203125" style="162" customWidth="1"/>
    <col min="2332" max="2564" width="9.33203125" style="162"/>
    <col min="2565" max="2565" width="20.83203125" style="162" customWidth="1"/>
    <col min="2566" max="2566" width="8.83203125" style="162" customWidth="1"/>
    <col min="2567" max="2569" width="9.33203125" style="162"/>
    <col min="2570" max="2587" width="8.83203125" style="162" customWidth="1"/>
    <col min="2588" max="2820" width="9.33203125" style="162"/>
    <col min="2821" max="2821" width="20.83203125" style="162" customWidth="1"/>
    <col min="2822" max="2822" width="8.83203125" style="162" customWidth="1"/>
    <col min="2823" max="2825" width="9.33203125" style="162"/>
    <col min="2826" max="2843" width="8.83203125" style="162" customWidth="1"/>
    <col min="2844" max="3076" width="9.33203125" style="162"/>
    <col min="3077" max="3077" width="20.83203125" style="162" customWidth="1"/>
    <col min="3078" max="3078" width="8.83203125" style="162" customWidth="1"/>
    <col min="3079" max="3081" width="9.33203125" style="162"/>
    <col min="3082" max="3099" width="8.83203125" style="162" customWidth="1"/>
    <col min="3100" max="3332" width="9.33203125" style="162"/>
    <col min="3333" max="3333" width="20.83203125" style="162" customWidth="1"/>
    <col min="3334" max="3334" width="8.83203125" style="162" customWidth="1"/>
    <col min="3335" max="3337" width="9.33203125" style="162"/>
    <col min="3338" max="3355" width="8.83203125" style="162" customWidth="1"/>
    <col min="3356" max="3588" width="9.33203125" style="162"/>
    <col min="3589" max="3589" width="20.83203125" style="162" customWidth="1"/>
    <col min="3590" max="3590" width="8.83203125" style="162" customWidth="1"/>
    <col min="3591" max="3593" width="9.33203125" style="162"/>
    <col min="3594" max="3611" width="8.83203125" style="162" customWidth="1"/>
    <col min="3612" max="3844" width="9.33203125" style="162"/>
    <col min="3845" max="3845" width="20.83203125" style="162" customWidth="1"/>
    <col min="3846" max="3846" width="8.83203125" style="162" customWidth="1"/>
    <col min="3847" max="3849" width="9.33203125" style="162"/>
    <col min="3850" max="3867" width="8.83203125" style="162" customWidth="1"/>
    <col min="3868" max="4100" width="9.33203125" style="162"/>
    <col min="4101" max="4101" width="20.83203125" style="162" customWidth="1"/>
    <col min="4102" max="4102" width="8.83203125" style="162" customWidth="1"/>
    <col min="4103" max="4105" width="9.33203125" style="162"/>
    <col min="4106" max="4123" width="8.83203125" style="162" customWidth="1"/>
    <col min="4124" max="4356" width="9.33203125" style="162"/>
    <col min="4357" max="4357" width="20.83203125" style="162" customWidth="1"/>
    <col min="4358" max="4358" width="8.83203125" style="162" customWidth="1"/>
    <col min="4359" max="4361" width="9.33203125" style="162"/>
    <col min="4362" max="4379" width="8.83203125" style="162" customWidth="1"/>
    <col min="4380" max="4612" width="9.33203125" style="162"/>
    <col min="4613" max="4613" width="20.83203125" style="162" customWidth="1"/>
    <col min="4614" max="4614" width="8.83203125" style="162" customWidth="1"/>
    <col min="4615" max="4617" width="9.33203125" style="162"/>
    <col min="4618" max="4635" width="8.83203125" style="162" customWidth="1"/>
    <col min="4636" max="4868" width="9.33203125" style="162"/>
    <col min="4869" max="4869" width="20.83203125" style="162" customWidth="1"/>
    <col min="4870" max="4870" width="8.83203125" style="162" customWidth="1"/>
    <col min="4871" max="4873" width="9.33203125" style="162"/>
    <col min="4874" max="4891" width="8.83203125" style="162" customWidth="1"/>
    <col min="4892" max="5124" width="9.33203125" style="162"/>
    <col min="5125" max="5125" width="20.83203125" style="162" customWidth="1"/>
    <col min="5126" max="5126" width="8.83203125" style="162" customWidth="1"/>
    <col min="5127" max="5129" width="9.33203125" style="162"/>
    <col min="5130" max="5147" width="8.83203125" style="162" customWidth="1"/>
    <col min="5148" max="5380" width="9.33203125" style="162"/>
    <col min="5381" max="5381" width="20.83203125" style="162" customWidth="1"/>
    <col min="5382" max="5382" width="8.83203125" style="162" customWidth="1"/>
    <col min="5383" max="5385" width="9.33203125" style="162"/>
    <col min="5386" max="5403" width="8.83203125" style="162" customWidth="1"/>
    <col min="5404" max="5636" width="9.33203125" style="162"/>
    <col min="5637" max="5637" width="20.83203125" style="162" customWidth="1"/>
    <col min="5638" max="5638" width="8.83203125" style="162" customWidth="1"/>
    <col min="5639" max="5641" width="9.33203125" style="162"/>
    <col min="5642" max="5659" width="8.83203125" style="162" customWidth="1"/>
    <col min="5660" max="5892" width="9.33203125" style="162"/>
    <col min="5893" max="5893" width="20.83203125" style="162" customWidth="1"/>
    <col min="5894" max="5894" width="8.83203125" style="162" customWidth="1"/>
    <col min="5895" max="5897" width="9.33203125" style="162"/>
    <col min="5898" max="5915" width="8.83203125" style="162" customWidth="1"/>
    <col min="5916" max="6148" width="9.33203125" style="162"/>
    <col min="6149" max="6149" width="20.83203125" style="162" customWidth="1"/>
    <col min="6150" max="6150" width="8.83203125" style="162" customWidth="1"/>
    <col min="6151" max="6153" width="9.33203125" style="162"/>
    <col min="6154" max="6171" width="8.83203125" style="162" customWidth="1"/>
    <col min="6172" max="6404" width="9.33203125" style="162"/>
    <col min="6405" max="6405" width="20.83203125" style="162" customWidth="1"/>
    <col min="6406" max="6406" width="8.83203125" style="162" customWidth="1"/>
    <col min="6407" max="6409" width="9.33203125" style="162"/>
    <col min="6410" max="6427" width="8.83203125" style="162" customWidth="1"/>
    <col min="6428" max="6660" width="9.33203125" style="162"/>
    <col min="6661" max="6661" width="20.83203125" style="162" customWidth="1"/>
    <col min="6662" max="6662" width="8.83203125" style="162" customWidth="1"/>
    <col min="6663" max="6665" width="9.33203125" style="162"/>
    <col min="6666" max="6683" width="8.83203125" style="162" customWidth="1"/>
    <col min="6684" max="6916" width="9.33203125" style="162"/>
    <col min="6917" max="6917" width="20.83203125" style="162" customWidth="1"/>
    <col min="6918" max="6918" width="8.83203125" style="162" customWidth="1"/>
    <col min="6919" max="6921" width="9.33203125" style="162"/>
    <col min="6922" max="6939" width="8.83203125" style="162" customWidth="1"/>
    <col min="6940" max="7172" width="9.33203125" style="162"/>
    <col min="7173" max="7173" width="20.83203125" style="162" customWidth="1"/>
    <col min="7174" max="7174" width="8.83203125" style="162" customWidth="1"/>
    <col min="7175" max="7177" width="9.33203125" style="162"/>
    <col min="7178" max="7195" width="8.83203125" style="162" customWidth="1"/>
    <col min="7196" max="7428" width="9.33203125" style="162"/>
    <col min="7429" max="7429" width="20.83203125" style="162" customWidth="1"/>
    <col min="7430" max="7430" width="8.83203125" style="162" customWidth="1"/>
    <col min="7431" max="7433" width="9.33203125" style="162"/>
    <col min="7434" max="7451" width="8.83203125" style="162" customWidth="1"/>
    <col min="7452" max="7684" width="9.33203125" style="162"/>
    <col min="7685" max="7685" width="20.83203125" style="162" customWidth="1"/>
    <col min="7686" max="7686" width="8.83203125" style="162" customWidth="1"/>
    <col min="7687" max="7689" width="9.33203125" style="162"/>
    <col min="7690" max="7707" width="8.83203125" style="162" customWidth="1"/>
    <col min="7708" max="7940" width="9.33203125" style="162"/>
    <col min="7941" max="7941" width="20.83203125" style="162" customWidth="1"/>
    <col min="7942" max="7942" width="8.83203125" style="162" customWidth="1"/>
    <col min="7943" max="7945" width="9.33203125" style="162"/>
    <col min="7946" max="7963" width="8.83203125" style="162" customWidth="1"/>
    <col min="7964" max="8196" width="9.33203125" style="162"/>
    <col min="8197" max="8197" width="20.83203125" style="162" customWidth="1"/>
    <col min="8198" max="8198" width="8.83203125" style="162" customWidth="1"/>
    <col min="8199" max="8201" width="9.33203125" style="162"/>
    <col min="8202" max="8219" width="8.83203125" style="162" customWidth="1"/>
    <col min="8220" max="8452" width="9.33203125" style="162"/>
    <col min="8453" max="8453" width="20.83203125" style="162" customWidth="1"/>
    <col min="8454" max="8454" width="8.83203125" style="162" customWidth="1"/>
    <col min="8455" max="8457" width="9.33203125" style="162"/>
    <col min="8458" max="8475" width="8.83203125" style="162" customWidth="1"/>
    <col min="8476" max="8708" width="9.33203125" style="162"/>
    <col min="8709" max="8709" width="20.83203125" style="162" customWidth="1"/>
    <col min="8710" max="8710" width="8.83203125" style="162" customWidth="1"/>
    <col min="8711" max="8713" width="9.33203125" style="162"/>
    <col min="8714" max="8731" width="8.83203125" style="162" customWidth="1"/>
    <col min="8732" max="8964" width="9.33203125" style="162"/>
    <col min="8965" max="8965" width="20.83203125" style="162" customWidth="1"/>
    <col min="8966" max="8966" width="8.83203125" style="162" customWidth="1"/>
    <col min="8967" max="8969" width="9.33203125" style="162"/>
    <col min="8970" max="8987" width="8.83203125" style="162" customWidth="1"/>
    <col min="8988" max="9220" width="9.33203125" style="162"/>
    <col min="9221" max="9221" width="20.83203125" style="162" customWidth="1"/>
    <col min="9222" max="9222" width="8.83203125" style="162" customWidth="1"/>
    <col min="9223" max="9225" width="9.33203125" style="162"/>
    <col min="9226" max="9243" width="8.83203125" style="162" customWidth="1"/>
    <col min="9244" max="9476" width="9.33203125" style="162"/>
    <col min="9477" max="9477" width="20.83203125" style="162" customWidth="1"/>
    <col min="9478" max="9478" width="8.83203125" style="162" customWidth="1"/>
    <col min="9479" max="9481" width="9.33203125" style="162"/>
    <col min="9482" max="9499" width="8.83203125" style="162" customWidth="1"/>
    <col min="9500" max="9732" width="9.33203125" style="162"/>
    <col min="9733" max="9733" width="20.83203125" style="162" customWidth="1"/>
    <col min="9734" max="9734" width="8.83203125" style="162" customWidth="1"/>
    <col min="9735" max="9737" width="9.33203125" style="162"/>
    <col min="9738" max="9755" width="8.83203125" style="162" customWidth="1"/>
    <col min="9756" max="9988" width="9.33203125" style="162"/>
    <col min="9989" max="9989" width="20.83203125" style="162" customWidth="1"/>
    <col min="9990" max="9990" width="8.83203125" style="162" customWidth="1"/>
    <col min="9991" max="9993" width="9.33203125" style="162"/>
    <col min="9994" max="10011" width="8.83203125" style="162" customWidth="1"/>
    <col min="10012" max="10244" width="9.33203125" style="162"/>
    <col min="10245" max="10245" width="20.83203125" style="162" customWidth="1"/>
    <col min="10246" max="10246" width="8.83203125" style="162" customWidth="1"/>
    <col min="10247" max="10249" width="9.33203125" style="162"/>
    <col min="10250" max="10267" width="8.83203125" style="162" customWidth="1"/>
    <col min="10268" max="10500" width="9.33203125" style="162"/>
    <col min="10501" max="10501" width="20.83203125" style="162" customWidth="1"/>
    <col min="10502" max="10502" width="8.83203125" style="162" customWidth="1"/>
    <col min="10503" max="10505" width="9.33203125" style="162"/>
    <col min="10506" max="10523" width="8.83203125" style="162" customWidth="1"/>
    <col min="10524" max="10756" width="9.33203125" style="162"/>
    <col min="10757" max="10757" width="20.83203125" style="162" customWidth="1"/>
    <col min="10758" max="10758" width="8.83203125" style="162" customWidth="1"/>
    <col min="10759" max="10761" width="9.33203125" style="162"/>
    <col min="10762" max="10779" width="8.83203125" style="162" customWidth="1"/>
    <col min="10780" max="11012" width="9.33203125" style="162"/>
    <col min="11013" max="11013" width="20.83203125" style="162" customWidth="1"/>
    <col min="11014" max="11014" width="8.83203125" style="162" customWidth="1"/>
    <col min="11015" max="11017" width="9.33203125" style="162"/>
    <col min="11018" max="11035" width="8.83203125" style="162" customWidth="1"/>
    <col min="11036" max="11268" width="9.33203125" style="162"/>
    <col min="11269" max="11269" width="20.83203125" style="162" customWidth="1"/>
    <col min="11270" max="11270" width="8.83203125" style="162" customWidth="1"/>
    <col min="11271" max="11273" width="9.33203125" style="162"/>
    <col min="11274" max="11291" width="8.83203125" style="162" customWidth="1"/>
    <col min="11292" max="11524" width="9.33203125" style="162"/>
    <col min="11525" max="11525" width="20.83203125" style="162" customWidth="1"/>
    <col min="11526" max="11526" width="8.83203125" style="162" customWidth="1"/>
    <col min="11527" max="11529" width="9.33203125" style="162"/>
    <col min="11530" max="11547" width="8.83203125" style="162" customWidth="1"/>
    <col min="11548" max="11780" width="9.33203125" style="162"/>
    <col min="11781" max="11781" width="20.83203125" style="162" customWidth="1"/>
    <col min="11782" max="11782" width="8.83203125" style="162" customWidth="1"/>
    <col min="11783" max="11785" width="9.33203125" style="162"/>
    <col min="11786" max="11803" width="8.83203125" style="162" customWidth="1"/>
    <col min="11804" max="12036" width="9.33203125" style="162"/>
    <col min="12037" max="12037" width="20.83203125" style="162" customWidth="1"/>
    <col min="12038" max="12038" width="8.83203125" style="162" customWidth="1"/>
    <col min="12039" max="12041" width="9.33203125" style="162"/>
    <col min="12042" max="12059" width="8.83203125" style="162" customWidth="1"/>
    <col min="12060" max="12292" width="9.33203125" style="162"/>
    <col min="12293" max="12293" width="20.83203125" style="162" customWidth="1"/>
    <col min="12294" max="12294" width="8.83203125" style="162" customWidth="1"/>
    <col min="12295" max="12297" width="9.33203125" style="162"/>
    <col min="12298" max="12315" width="8.83203125" style="162" customWidth="1"/>
    <col min="12316" max="12548" width="9.33203125" style="162"/>
    <col min="12549" max="12549" width="20.83203125" style="162" customWidth="1"/>
    <col min="12550" max="12550" width="8.83203125" style="162" customWidth="1"/>
    <col min="12551" max="12553" width="9.33203125" style="162"/>
    <col min="12554" max="12571" width="8.83203125" style="162" customWidth="1"/>
    <col min="12572" max="12804" width="9.33203125" style="162"/>
    <col min="12805" max="12805" width="20.83203125" style="162" customWidth="1"/>
    <col min="12806" max="12806" width="8.83203125" style="162" customWidth="1"/>
    <col min="12807" max="12809" width="9.33203125" style="162"/>
    <col min="12810" max="12827" width="8.83203125" style="162" customWidth="1"/>
    <col min="12828" max="13060" width="9.33203125" style="162"/>
    <col min="13061" max="13061" width="20.83203125" style="162" customWidth="1"/>
    <col min="13062" max="13062" width="8.83203125" style="162" customWidth="1"/>
    <col min="13063" max="13065" width="9.33203125" style="162"/>
    <col min="13066" max="13083" width="8.83203125" style="162" customWidth="1"/>
    <col min="13084" max="13316" width="9.33203125" style="162"/>
    <col min="13317" max="13317" width="20.83203125" style="162" customWidth="1"/>
    <col min="13318" max="13318" width="8.83203125" style="162" customWidth="1"/>
    <col min="13319" max="13321" width="9.33203125" style="162"/>
    <col min="13322" max="13339" width="8.83203125" style="162" customWidth="1"/>
    <col min="13340" max="13572" width="9.33203125" style="162"/>
    <col min="13573" max="13573" width="20.83203125" style="162" customWidth="1"/>
    <col min="13574" max="13574" width="8.83203125" style="162" customWidth="1"/>
    <col min="13575" max="13577" width="9.33203125" style="162"/>
    <col min="13578" max="13595" width="8.83203125" style="162" customWidth="1"/>
    <col min="13596" max="13828" width="9.33203125" style="162"/>
    <col min="13829" max="13829" width="20.83203125" style="162" customWidth="1"/>
    <col min="13830" max="13830" width="8.83203125" style="162" customWidth="1"/>
    <col min="13831" max="13833" width="9.33203125" style="162"/>
    <col min="13834" max="13851" width="8.83203125" style="162" customWidth="1"/>
    <col min="13852" max="14084" width="9.33203125" style="162"/>
    <col min="14085" max="14085" width="20.83203125" style="162" customWidth="1"/>
    <col min="14086" max="14086" width="8.83203125" style="162" customWidth="1"/>
    <col min="14087" max="14089" width="9.33203125" style="162"/>
    <col min="14090" max="14107" width="8.83203125" style="162" customWidth="1"/>
    <col min="14108" max="14340" width="9.33203125" style="162"/>
    <col min="14341" max="14341" width="20.83203125" style="162" customWidth="1"/>
    <col min="14342" max="14342" width="8.83203125" style="162" customWidth="1"/>
    <col min="14343" max="14345" width="9.33203125" style="162"/>
    <col min="14346" max="14363" width="8.83203125" style="162" customWidth="1"/>
    <col min="14364" max="14596" width="9.33203125" style="162"/>
    <col min="14597" max="14597" width="20.83203125" style="162" customWidth="1"/>
    <col min="14598" max="14598" width="8.83203125" style="162" customWidth="1"/>
    <col min="14599" max="14601" width="9.33203125" style="162"/>
    <col min="14602" max="14619" width="8.83203125" style="162" customWidth="1"/>
    <col min="14620" max="14852" width="9.33203125" style="162"/>
    <col min="14853" max="14853" width="20.83203125" style="162" customWidth="1"/>
    <col min="14854" max="14854" width="8.83203125" style="162" customWidth="1"/>
    <col min="14855" max="14857" width="9.33203125" style="162"/>
    <col min="14858" max="14875" width="8.83203125" style="162" customWidth="1"/>
    <col min="14876" max="15108" width="9.33203125" style="162"/>
    <col min="15109" max="15109" width="20.83203125" style="162" customWidth="1"/>
    <col min="15110" max="15110" width="8.83203125" style="162" customWidth="1"/>
    <col min="15111" max="15113" width="9.33203125" style="162"/>
    <col min="15114" max="15131" width="8.83203125" style="162" customWidth="1"/>
    <col min="15132" max="15364" width="9.33203125" style="162"/>
    <col min="15365" max="15365" width="20.83203125" style="162" customWidth="1"/>
    <col min="15366" max="15366" width="8.83203125" style="162" customWidth="1"/>
    <col min="15367" max="15369" width="9.33203125" style="162"/>
    <col min="15370" max="15387" width="8.83203125" style="162" customWidth="1"/>
    <col min="15388" max="15620" width="9.33203125" style="162"/>
    <col min="15621" max="15621" width="20.83203125" style="162" customWidth="1"/>
    <col min="15622" max="15622" width="8.83203125" style="162" customWidth="1"/>
    <col min="15623" max="15625" width="9.33203125" style="162"/>
    <col min="15626" max="15643" width="8.83203125" style="162" customWidth="1"/>
    <col min="15644" max="15876" width="9.33203125" style="162"/>
    <col min="15877" max="15877" width="20.83203125" style="162" customWidth="1"/>
    <col min="15878" max="15878" width="8.83203125" style="162" customWidth="1"/>
    <col min="15879" max="15881" width="9.33203125" style="162"/>
    <col min="15882" max="15899" width="8.83203125" style="162" customWidth="1"/>
    <col min="15900" max="16132" width="9.33203125" style="162"/>
    <col min="16133" max="16133" width="20.83203125" style="162" customWidth="1"/>
    <col min="16134" max="16134" width="8.83203125" style="162" customWidth="1"/>
    <col min="16135" max="16137" width="9.33203125" style="162"/>
    <col min="16138" max="16155" width="8.83203125" style="162" customWidth="1"/>
    <col min="16156" max="16384" width="9.33203125" style="162"/>
  </cols>
  <sheetData>
    <row r="1" spans="1:30" s="147" customFormat="1" ht="17.25" customHeight="1" thickTop="1" thickBot="1" x14ac:dyDescent="0.3">
      <c r="A1" s="482" t="s">
        <v>474</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4"/>
    </row>
    <row r="2" spans="1:30" ht="15.75" thickBot="1" x14ac:dyDescent="0.25">
      <c r="A2" s="148" t="s">
        <v>4</v>
      </c>
      <c r="B2" s="149">
        <v>1991</v>
      </c>
      <c r="C2" s="149">
        <v>1992</v>
      </c>
      <c r="D2" s="149">
        <v>1993</v>
      </c>
      <c r="E2" s="149">
        <v>1994</v>
      </c>
      <c r="F2" s="149">
        <v>1995</v>
      </c>
      <c r="G2" s="149">
        <v>1996</v>
      </c>
      <c r="H2" s="149">
        <v>1997</v>
      </c>
      <c r="I2" s="149">
        <v>1998</v>
      </c>
      <c r="J2" s="149">
        <v>1999</v>
      </c>
      <c r="K2" s="149">
        <v>2000</v>
      </c>
      <c r="L2" s="149">
        <v>2001</v>
      </c>
      <c r="M2" s="149">
        <v>2002</v>
      </c>
      <c r="N2" s="149">
        <v>2003</v>
      </c>
      <c r="O2" s="149">
        <v>2004</v>
      </c>
      <c r="P2" s="149">
        <v>2005</v>
      </c>
      <c r="Q2" s="149">
        <v>2006</v>
      </c>
      <c r="R2" s="149">
        <v>2007</v>
      </c>
      <c r="S2" s="149">
        <v>2008</v>
      </c>
      <c r="T2" s="149">
        <v>2009</v>
      </c>
      <c r="U2" s="149">
        <v>2010</v>
      </c>
      <c r="V2" s="149">
        <v>2011</v>
      </c>
      <c r="W2" s="149">
        <v>2012</v>
      </c>
      <c r="X2" s="150">
        <v>2013</v>
      </c>
      <c r="Y2" s="150">
        <v>2014</v>
      </c>
      <c r="Z2" s="150">
        <v>2015</v>
      </c>
      <c r="AA2" s="150">
        <v>2016</v>
      </c>
      <c r="AB2" s="812">
        <v>2017</v>
      </c>
      <c r="AD2" s="163"/>
    </row>
    <row r="3" spans="1:30" ht="15" x14ac:dyDescent="0.2">
      <c r="A3" s="151" t="s">
        <v>322</v>
      </c>
      <c r="B3" s="167">
        <v>28</v>
      </c>
      <c r="C3" s="152"/>
      <c r="D3" s="153"/>
      <c r="E3" s="153"/>
      <c r="F3" s="153"/>
      <c r="G3" s="153"/>
      <c r="H3" s="153"/>
      <c r="I3" s="153">
        <v>18</v>
      </c>
      <c r="J3" s="153"/>
      <c r="K3" s="153"/>
      <c r="L3" s="153">
        <v>13</v>
      </c>
      <c r="M3" s="153"/>
      <c r="N3" s="153"/>
      <c r="O3" s="153">
        <v>32</v>
      </c>
      <c r="P3" s="153"/>
      <c r="Q3" s="153"/>
      <c r="R3" s="153">
        <v>54</v>
      </c>
      <c r="S3" s="153">
        <v>82</v>
      </c>
      <c r="T3" s="153">
        <v>67</v>
      </c>
      <c r="U3" s="168">
        <v>67</v>
      </c>
      <c r="V3" s="168"/>
      <c r="W3" s="168">
        <v>62</v>
      </c>
      <c r="X3" s="168">
        <v>88</v>
      </c>
      <c r="Y3" s="169">
        <v>71</v>
      </c>
      <c r="Z3" s="169">
        <v>75</v>
      </c>
      <c r="AA3" s="169">
        <v>62</v>
      </c>
      <c r="AB3" s="813">
        <v>60</v>
      </c>
      <c r="AD3" s="163"/>
    </row>
    <row r="4" spans="1:30" ht="15" x14ac:dyDescent="0.2">
      <c r="A4" s="154" t="s">
        <v>160</v>
      </c>
      <c r="B4" s="170">
        <v>18</v>
      </c>
      <c r="C4" s="155"/>
      <c r="D4" s="156"/>
      <c r="E4" s="156"/>
      <c r="F4" s="156"/>
      <c r="G4" s="156"/>
      <c r="H4" s="156"/>
      <c r="I4" s="156">
        <v>13</v>
      </c>
      <c r="J4" s="156"/>
      <c r="K4" s="156"/>
      <c r="L4" s="156">
        <v>21</v>
      </c>
      <c r="M4" s="156"/>
      <c r="N4" s="156"/>
      <c r="O4" s="156">
        <v>13</v>
      </c>
      <c r="P4" s="156"/>
      <c r="Q4" s="156"/>
      <c r="R4" s="156">
        <v>25</v>
      </c>
      <c r="S4" s="156">
        <v>24</v>
      </c>
      <c r="T4" s="232" t="s">
        <v>159</v>
      </c>
      <c r="U4" s="232" t="s">
        <v>159</v>
      </c>
      <c r="V4" s="232" t="s">
        <v>159</v>
      </c>
      <c r="W4" s="232" t="s">
        <v>159</v>
      </c>
      <c r="X4" s="232" t="s">
        <v>159</v>
      </c>
      <c r="Y4" s="233" t="s">
        <v>159</v>
      </c>
      <c r="Z4" s="233" t="s">
        <v>159</v>
      </c>
      <c r="AA4" s="233" t="s">
        <v>159</v>
      </c>
      <c r="AB4" s="814" t="s">
        <v>159</v>
      </c>
      <c r="AD4" s="163"/>
    </row>
    <row r="5" spans="1:30" ht="15" x14ac:dyDescent="0.2">
      <c r="A5" s="154" t="s">
        <v>161</v>
      </c>
      <c r="B5" s="170">
        <v>10</v>
      </c>
      <c r="C5" s="155"/>
      <c r="D5" s="156"/>
      <c r="E5" s="156"/>
      <c r="F5" s="156"/>
      <c r="G5" s="156"/>
      <c r="H5" s="156"/>
      <c r="I5" s="156">
        <v>4</v>
      </c>
      <c r="J5" s="156"/>
      <c r="K5" s="156"/>
      <c r="L5" s="156">
        <v>2</v>
      </c>
      <c r="M5" s="156"/>
      <c r="N5" s="156"/>
      <c r="O5" s="156">
        <v>5</v>
      </c>
      <c r="P5" s="156"/>
      <c r="Q5" s="156"/>
      <c r="R5" s="156">
        <v>7</v>
      </c>
      <c r="S5" s="156">
        <v>12</v>
      </c>
      <c r="T5" s="232" t="s">
        <v>159</v>
      </c>
      <c r="U5" s="232" t="s">
        <v>159</v>
      </c>
      <c r="V5" s="232" t="s">
        <v>159</v>
      </c>
      <c r="W5" s="232" t="s">
        <v>159</v>
      </c>
      <c r="X5" s="232" t="s">
        <v>159</v>
      </c>
      <c r="Y5" s="233" t="s">
        <v>159</v>
      </c>
      <c r="Z5" s="233" t="s">
        <v>159</v>
      </c>
      <c r="AA5" s="233" t="s">
        <v>159</v>
      </c>
      <c r="AB5" s="814" t="s">
        <v>159</v>
      </c>
      <c r="AD5" s="163"/>
    </row>
    <row r="6" spans="1:30" ht="15" x14ac:dyDescent="0.2">
      <c r="A6" s="154" t="s">
        <v>152</v>
      </c>
      <c r="B6" s="170">
        <v>23</v>
      </c>
      <c r="C6" s="155"/>
      <c r="D6" s="156"/>
      <c r="E6" s="156"/>
      <c r="F6" s="156"/>
      <c r="G6" s="156"/>
      <c r="H6" s="156"/>
      <c r="I6" s="156">
        <v>16</v>
      </c>
      <c r="J6" s="156"/>
      <c r="K6" s="156"/>
      <c r="L6" s="156">
        <v>23</v>
      </c>
      <c r="M6" s="156"/>
      <c r="N6" s="156"/>
      <c r="O6" s="156">
        <v>23</v>
      </c>
      <c r="P6" s="156"/>
      <c r="Q6" s="156"/>
      <c r="R6" s="156">
        <v>20</v>
      </c>
      <c r="S6" s="156">
        <v>28</v>
      </c>
      <c r="T6" s="232" t="s">
        <v>159</v>
      </c>
      <c r="U6" s="232" t="s">
        <v>159</v>
      </c>
      <c r="V6" s="232" t="s">
        <v>159</v>
      </c>
      <c r="W6" s="232" t="s">
        <v>159</v>
      </c>
      <c r="X6" s="232" t="s">
        <v>159</v>
      </c>
      <c r="Y6" s="233" t="s">
        <v>159</v>
      </c>
      <c r="Z6" s="233" t="s">
        <v>159</v>
      </c>
      <c r="AA6" s="233" t="s">
        <v>159</v>
      </c>
      <c r="AB6" s="814" t="s">
        <v>159</v>
      </c>
      <c r="AD6" s="163"/>
    </row>
    <row r="7" spans="1:30" ht="15" x14ac:dyDescent="0.2">
      <c r="A7" s="154" t="s">
        <v>153</v>
      </c>
      <c r="B7" s="170">
        <v>19</v>
      </c>
      <c r="C7" s="155"/>
      <c r="D7" s="156"/>
      <c r="E7" s="156"/>
      <c r="F7" s="156"/>
      <c r="G7" s="156"/>
      <c r="H7" s="156"/>
      <c r="I7" s="156">
        <v>7</v>
      </c>
      <c r="J7" s="156"/>
      <c r="K7" s="156"/>
      <c r="L7" s="156">
        <v>7</v>
      </c>
      <c r="M7" s="156"/>
      <c r="N7" s="156"/>
      <c r="O7" s="156">
        <v>13</v>
      </c>
      <c r="P7" s="156"/>
      <c r="Q7" s="156"/>
      <c r="R7" s="156">
        <v>18</v>
      </c>
      <c r="S7" s="156">
        <v>41</v>
      </c>
      <c r="T7" s="232" t="s">
        <v>159</v>
      </c>
      <c r="U7" s="232" t="s">
        <v>159</v>
      </c>
      <c r="V7" s="232" t="s">
        <v>159</v>
      </c>
      <c r="W7" s="232" t="s">
        <v>159</v>
      </c>
      <c r="X7" s="232" t="s">
        <v>159</v>
      </c>
      <c r="Y7" s="233" t="s">
        <v>159</v>
      </c>
      <c r="Z7" s="233" t="s">
        <v>159</v>
      </c>
      <c r="AA7" s="233" t="s">
        <v>159</v>
      </c>
      <c r="AB7" s="814" t="s">
        <v>159</v>
      </c>
      <c r="AD7" s="163"/>
    </row>
    <row r="8" spans="1:30" ht="15" x14ac:dyDescent="0.2">
      <c r="A8" s="154" t="s">
        <v>323</v>
      </c>
      <c r="B8" s="170">
        <v>44</v>
      </c>
      <c r="C8" s="155"/>
      <c r="D8" s="156"/>
      <c r="E8" s="156"/>
      <c r="F8" s="156"/>
      <c r="G8" s="156"/>
      <c r="H8" s="156"/>
      <c r="I8" s="156">
        <v>44</v>
      </c>
      <c r="J8" s="156">
        <v>56</v>
      </c>
      <c r="K8" s="156">
        <v>48</v>
      </c>
      <c r="L8" s="156">
        <v>98</v>
      </c>
      <c r="M8" s="156">
        <v>55</v>
      </c>
      <c r="N8" s="156">
        <v>113</v>
      </c>
      <c r="O8" s="156">
        <v>86</v>
      </c>
      <c r="P8" s="156">
        <v>76</v>
      </c>
      <c r="Q8" s="156">
        <v>124</v>
      </c>
      <c r="R8" s="156">
        <v>90</v>
      </c>
      <c r="S8" s="156">
        <v>116</v>
      </c>
      <c r="T8" s="156">
        <v>101</v>
      </c>
      <c r="U8" s="171">
        <v>104</v>
      </c>
      <c r="V8" s="171">
        <v>153</v>
      </c>
      <c r="W8" s="171">
        <v>173</v>
      </c>
      <c r="X8" s="171">
        <v>156</v>
      </c>
      <c r="Y8" s="172">
        <v>165</v>
      </c>
      <c r="Z8" s="172">
        <v>138</v>
      </c>
      <c r="AA8" s="172">
        <v>175</v>
      </c>
      <c r="AB8" s="815">
        <v>151</v>
      </c>
      <c r="AD8" s="163"/>
    </row>
    <row r="9" spans="1:30" ht="15" x14ac:dyDescent="0.2">
      <c r="A9" s="154" t="s">
        <v>324</v>
      </c>
      <c r="B9" s="170">
        <v>37</v>
      </c>
      <c r="C9" s="155">
        <v>39</v>
      </c>
      <c r="D9" s="156">
        <v>52</v>
      </c>
      <c r="E9" s="156">
        <v>45</v>
      </c>
      <c r="F9" s="156">
        <v>38</v>
      </c>
      <c r="G9" s="156">
        <v>35</v>
      </c>
      <c r="H9" s="156">
        <v>30</v>
      </c>
      <c r="I9" s="156">
        <v>38</v>
      </c>
      <c r="J9" s="156">
        <v>42</v>
      </c>
      <c r="K9" s="156">
        <v>37</v>
      </c>
      <c r="L9" s="156">
        <v>67</v>
      </c>
      <c r="M9" s="156">
        <v>47</v>
      </c>
      <c r="N9" s="156">
        <v>45</v>
      </c>
      <c r="O9" s="156">
        <v>59</v>
      </c>
      <c r="P9" s="156">
        <v>64</v>
      </c>
      <c r="Q9" s="156">
        <v>79</v>
      </c>
      <c r="R9" s="156">
        <v>96</v>
      </c>
      <c r="S9" s="156">
        <v>121</v>
      </c>
      <c r="T9" s="156">
        <v>132</v>
      </c>
      <c r="U9" s="171">
        <v>123</v>
      </c>
      <c r="V9" s="171">
        <v>162</v>
      </c>
      <c r="W9" s="171">
        <v>136</v>
      </c>
      <c r="X9" s="171">
        <v>115</v>
      </c>
      <c r="Y9" s="172">
        <v>121</v>
      </c>
      <c r="Z9" s="172">
        <v>124</v>
      </c>
      <c r="AA9" s="172">
        <v>120</v>
      </c>
      <c r="AB9" s="815">
        <v>112</v>
      </c>
      <c r="AD9" s="163"/>
    </row>
    <row r="10" spans="1:30" ht="15" x14ac:dyDescent="0.2">
      <c r="A10" s="154" t="s">
        <v>162</v>
      </c>
      <c r="B10" s="170">
        <v>21</v>
      </c>
      <c r="C10" s="155"/>
      <c r="D10" s="156"/>
      <c r="E10" s="156"/>
      <c r="F10" s="156"/>
      <c r="G10" s="156"/>
      <c r="H10" s="156"/>
      <c r="I10" s="156">
        <v>14</v>
      </c>
      <c r="J10" s="156"/>
      <c r="K10" s="156"/>
      <c r="L10" s="156">
        <v>37</v>
      </c>
      <c r="M10" s="156"/>
      <c r="N10" s="156"/>
      <c r="O10" s="156">
        <v>40</v>
      </c>
      <c r="P10" s="156"/>
      <c r="Q10" s="156"/>
      <c r="R10" s="156">
        <v>28</v>
      </c>
      <c r="S10" s="156">
        <v>37</v>
      </c>
      <c r="T10" s="232" t="s">
        <v>159</v>
      </c>
      <c r="U10" s="232" t="s">
        <v>159</v>
      </c>
      <c r="V10" s="232" t="s">
        <v>159</v>
      </c>
      <c r="W10" s="232" t="s">
        <v>159</v>
      </c>
      <c r="X10" s="232" t="s">
        <v>159</v>
      </c>
      <c r="Y10" s="233" t="s">
        <v>159</v>
      </c>
      <c r="Z10" s="233" t="s">
        <v>159</v>
      </c>
      <c r="AA10" s="233" t="s">
        <v>159</v>
      </c>
      <c r="AB10" s="814" t="s">
        <v>159</v>
      </c>
      <c r="AD10" s="163"/>
    </row>
    <row r="11" spans="1:30" ht="15" x14ac:dyDescent="0.2">
      <c r="A11" s="154" t="s">
        <v>325</v>
      </c>
      <c r="B11" s="170">
        <v>29</v>
      </c>
      <c r="C11" s="155"/>
      <c r="D11" s="156"/>
      <c r="E11" s="156"/>
      <c r="F11" s="156"/>
      <c r="G11" s="156"/>
      <c r="H11" s="156"/>
      <c r="I11" s="156">
        <v>13</v>
      </c>
      <c r="J11" s="156"/>
      <c r="K11" s="156"/>
      <c r="L11" s="156">
        <v>19</v>
      </c>
      <c r="M11" s="156"/>
      <c r="N11" s="156"/>
      <c r="O11" s="156">
        <v>15</v>
      </c>
      <c r="P11" s="156"/>
      <c r="Q11" s="156"/>
      <c r="R11" s="156">
        <v>39</v>
      </c>
      <c r="S11" s="156">
        <v>33</v>
      </c>
      <c r="T11" s="156">
        <v>53</v>
      </c>
      <c r="U11" s="171">
        <v>64</v>
      </c>
      <c r="V11" s="171"/>
      <c r="W11" s="171">
        <v>52</v>
      </c>
      <c r="X11" s="171">
        <v>54</v>
      </c>
      <c r="Y11" s="172">
        <v>29</v>
      </c>
      <c r="Z11" s="172">
        <v>24</v>
      </c>
      <c r="AA11" s="172">
        <v>16</v>
      </c>
      <c r="AB11" s="815">
        <v>23</v>
      </c>
      <c r="AD11" s="163"/>
    </row>
    <row r="12" spans="1:30" ht="15" x14ac:dyDescent="0.2">
      <c r="A12" s="154" t="s">
        <v>163</v>
      </c>
      <c r="B12" s="170">
        <v>12</v>
      </c>
      <c r="C12" s="155"/>
      <c r="D12" s="156"/>
      <c r="E12" s="156"/>
      <c r="F12" s="156"/>
      <c r="G12" s="156"/>
      <c r="H12" s="156"/>
      <c r="I12" s="156">
        <v>11</v>
      </c>
      <c r="J12" s="156"/>
      <c r="K12" s="156"/>
      <c r="L12" s="156">
        <v>8</v>
      </c>
      <c r="M12" s="156"/>
      <c r="N12" s="156"/>
      <c r="O12" s="156">
        <v>8</v>
      </c>
      <c r="P12" s="156"/>
      <c r="Q12" s="156"/>
      <c r="R12" s="156">
        <v>13</v>
      </c>
      <c r="S12" s="156">
        <v>18</v>
      </c>
      <c r="T12" s="232" t="s">
        <v>159</v>
      </c>
      <c r="U12" s="232" t="s">
        <v>159</v>
      </c>
      <c r="V12" s="232" t="s">
        <v>159</v>
      </c>
      <c r="W12" s="232" t="s">
        <v>159</v>
      </c>
      <c r="X12" s="232" t="s">
        <v>159</v>
      </c>
      <c r="Y12" s="233" t="s">
        <v>159</v>
      </c>
      <c r="Z12" s="233" t="s">
        <v>159</v>
      </c>
      <c r="AA12" s="233" t="s">
        <v>159</v>
      </c>
      <c r="AB12" s="814" t="s">
        <v>159</v>
      </c>
      <c r="AD12" s="163"/>
    </row>
    <row r="13" spans="1:30" ht="15" x14ac:dyDescent="0.2">
      <c r="A13" s="154" t="s">
        <v>164</v>
      </c>
      <c r="B13" s="170">
        <v>43</v>
      </c>
      <c r="C13" s="155">
        <v>89</v>
      </c>
      <c r="D13" s="156">
        <v>72</v>
      </c>
      <c r="E13" s="156">
        <v>73</v>
      </c>
      <c r="F13" s="156">
        <v>91</v>
      </c>
      <c r="G13" s="156">
        <v>111</v>
      </c>
      <c r="H13" s="156">
        <v>112</v>
      </c>
      <c r="I13" s="156">
        <v>80</v>
      </c>
      <c r="J13" s="156">
        <v>92</v>
      </c>
      <c r="K13" s="156">
        <v>107</v>
      </c>
      <c r="L13" s="156">
        <v>104</v>
      </c>
      <c r="M13" s="156">
        <v>77</v>
      </c>
      <c r="N13" s="156">
        <v>110</v>
      </c>
      <c r="O13" s="156">
        <v>113</v>
      </c>
      <c r="P13" s="156">
        <v>94</v>
      </c>
      <c r="Q13" s="156">
        <v>99</v>
      </c>
      <c r="R13" s="156">
        <v>138</v>
      </c>
      <c r="S13" s="156">
        <v>120</v>
      </c>
      <c r="T13" s="232" t="s">
        <v>159</v>
      </c>
      <c r="U13" s="232" t="s">
        <v>159</v>
      </c>
      <c r="V13" s="232" t="s">
        <v>159</v>
      </c>
      <c r="W13" s="232" t="s">
        <v>159</v>
      </c>
      <c r="X13" s="232" t="s">
        <v>159</v>
      </c>
      <c r="Y13" s="233" t="s">
        <v>159</v>
      </c>
      <c r="Z13" s="233" t="s">
        <v>159</v>
      </c>
      <c r="AA13" s="233" t="s">
        <v>159</v>
      </c>
      <c r="AB13" s="814" t="s">
        <v>159</v>
      </c>
      <c r="AD13" s="163"/>
    </row>
    <row r="14" spans="1:30" ht="15" customHeight="1" x14ac:dyDescent="0.2">
      <c r="A14" s="154" t="s">
        <v>165</v>
      </c>
      <c r="B14" s="170">
        <v>17</v>
      </c>
      <c r="C14" s="155"/>
      <c r="D14" s="156"/>
      <c r="E14" s="156"/>
      <c r="F14" s="156"/>
      <c r="G14" s="156"/>
      <c r="H14" s="156"/>
      <c r="I14" s="156">
        <v>11</v>
      </c>
      <c r="J14" s="156"/>
      <c r="K14" s="156"/>
      <c r="L14" s="156">
        <v>16</v>
      </c>
      <c r="M14" s="156"/>
      <c r="N14" s="156"/>
      <c r="O14" s="156">
        <v>24</v>
      </c>
      <c r="P14" s="156"/>
      <c r="Q14" s="156"/>
      <c r="R14" s="156">
        <v>23</v>
      </c>
      <c r="S14" s="156">
        <v>20</v>
      </c>
      <c r="T14" s="232" t="s">
        <v>159</v>
      </c>
      <c r="U14" s="232" t="s">
        <v>159</v>
      </c>
      <c r="V14" s="232" t="s">
        <v>159</v>
      </c>
      <c r="W14" s="232" t="s">
        <v>159</v>
      </c>
      <c r="X14" s="232" t="s">
        <v>159</v>
      </c>
      <c r="Y14" s="233" t="s">
        <v>159</v>
      </c>
      <c r="Z14" s="233" t="s">
        <v>159</v>
      </c>
      <c r="AA14" s="233" t="s">
        <v>159</v>
      </c>
      <c r="AB14" s="814" t="s">
        <v>159</v>
      </c>
      <c r="AD14" s="163"/>
    </row>
    <row r="15" spans="1:30" ht="15" x14ac:dyDescent="0.2">
      <c r="A15" s="154" t="s">
        <v>326</v>
      </c>
      <c r="B15" s="170">
        <v>254</v>
      </c>
      <c r="C15" s="155">
        <v>202</v>
      </c>
      <c r="D15" s="156">
        <v>233</v>
      </c>
      <c r="E15" s="156">
        <v>194</v>
      </c>
      <c r="F15" s="156">
        <v>220</v>
      </c>
      <c r="G15" s="156">
        <v>195</v>
      </c>
      <c r="H15" s="156">
        <v>240</v>
      </c>
      <c r="I15" s="156">
        <v>205</v>
      </c>
      <c r="J15" s="156">
        <v>244</v>
      </c>
      <c r="K15" s="156">
        <v>293</v>
      </c>
      <c r="L15" s="156">
        <v>328</v>
      </c>
      <c r="M15" s="156">
        <v>255</v>
      </c>
      <c r="N15" s="156">
        <v>309</v>
      </c>
      <c r="O15" s="156">
        <v>400</v>
      </c>
      <c r="P15" s="156">
        <v>447</v>
      </c>
      <c r="Q15" s="156">
        <v>436</v>
      </c>
      <c r="R15" s="156">
        <v>438</v>
      </c>
      <c r="S15" s="156">
        <v>511</v>
      </c>
      <c r="T15" s="156">
        <v>533</v>
      </c>
      <c r="U15" s="171">
        <v>521</v>
      </c>
      <c r="V15" s="171">
        <v>478</v>
      </c>
      <c r="W15" s="171">
        <v>483</v>
      </c>
      <c r="X15" s="171">
        <v>439</v>
      </c>
      <c r="Y15" s="172">
        <v>445</v>
      </c>
      <c r="Z15" s="172">
        <v>444</v>
      </c>
      <c r="AA15" s="172">
        <v>418</v>
      </c>
      <c r="AB15" s="815">
        <v>372</v>
      </c>
      <c r="AD15" s="163"/>
    </row>
    <row r="16" spans="1:30" ht="15" x14ac:dyDescent="0.2">
      <c r="A16" s="154" t="s">
        <v>166</v>
      </c>
      <c r="B16" s="170">
        <v>58</v>
      </c>
      <c r="C16" s="155">
        <v>78</v>
      </c>
      <c r="D16" s="156">
        <v>88</v>
      </c>
      <c r="E16" s="156">
        <v>64</v>
      </c>
      <c r="F16" s="156">
        <v>100</v>
      </c>
      <c r="G16" s="156">
        <v>88</v>
      </c>
      <c r="H16" s="156">
        <v>95</v>
      </c>
      <c r="I16" s="156">
        <v>85</v>
      </c>
      <c r="J16" s="156">
        <v>91</v>
      </c>
      <c r="K16" s="156">
        <v>128</v>
      </c>
      <c r="L16" s="156">
        <v>95</v>
      </c>
      <c r="M16" s="156">
        <v>137</v>
      </c>
      <c r="N16" s="156">
        <v>144</v>
      </c>
      <c r="O16" s="156">
        <v>116</v>
      </c>
      <c r="P16" s="156">
        <v>122</v>
      </c>
      <c r="Q16" s="156">
        <v>141</v>
      </c>
      <c r="R16" s="156">
        <v>142</v>
      </c>
      <c r="S16" s="156">
        <v>145</v>
      </c>
      <c r="T16" s="232" t="s">
        <v>159</v>
      </c>
      <c r="U16" s="234" t="s">
        <v>159</v>
      </c>
      <c r="V16" s="234" t="s">
        <v>159</v>
      </c>
      <c r="W16" s="234" t="s">
        <v>159</v>
      </c>
      <c r="X16" s="234" t="s">
        <v>159</v>
      </c>
      <c r="Y16" s="235" t="s">
        <v>159</v>
      </c>
      <c r="Z16" s="235" t="s">
        <v>159</v>
      </c>
      <c r="AA16" s="235" t="s">
        <v>159</v>
      </c>
      <c r="AB16" s="814" t="s">
        <v>159</v>
      </c>
      <c r="AD16" s="163"/>
    </row>
    <row r="17" spans="1:31" ht="15.75" thickBot="1" x14ac:dyDescent="0.25">
      <c r="A17" s="157" t="s">
        <v>327</v>
      </c>
      <c r="B17" s="173">
        <v>19</v>
      </c>
      <c r="C17" s="158"/>
      <c r="D17" s="159"/>
      <c r="E17" s="159"/>
      <c r="F17" s="159"/>
      <c r="G17" s="159"/>
      <c r="H17" s="159"/>
      <c r="I17" s="159">
        <v>27</v>
      </c>
      <c r="J17" s="159"/>
      <c r="K17" s="159"/>
      <c r="L17" s="159">
        <v>43</v>
      </c>
      <c r="M17" s="159"/>
      <c r="N17" s="159"/>
      <c r="O17" s="159">
        <v>39</v>
      </c>
      <c r="P17" s="159"/>
      <c r="Q17" s="159"/>
      <c r="R17" s="159">
        <v>61</v>
      </c>
      <c r="S17" s="159">
        <v>81</v>
      </c>
      <c r="T17" s="160">
        <v>117.22943221320975</v>
      </c>
      <c r="U17" s="174">
        <v>70</v>
      </c>
      <c r="V17" s="174"/>
      <c r="W17" s="174">
        <v>106</v>
      </c>
      <c r="X17" s="174">
        <v>88</v>
      </c>
      <c r="Y17" s="175">
        <v>85</v>
      </c>
      <c r="Z17" s="175">
        <v>98</v>
      </c>
      <c r="AA17" s="175">
        <v>74</v>
      </c>
      <c r="AB17" s="816">
        <v>85</v>
      </c>
      <c r="AD17" s="163"/>
    </row>
    <row r="18" spans="1:31" ht="15" x14ac:dyDescent="0.2">
      <c r="A18" s="280" t="s">
        <v>416</v>
      </c>
      <c r="B18" s="161">
        <f>SUM(B3:B17)</f>
        <v>632</v>
      </c>
      <c r="C18" s="161"/>
      <c r="D18" s="161"/>
      <c r="E18" s="161"/>
      <c r="F18" s="161"/>
      <c r="G18" s="161"/>
      <c r="H18" s="161"/>
      <c r="I18" s="161">
        <f>SUM(I3:I17)</f>
        <v>586</v>
      </c>
      <c r="J18" s="161"/>
      <c r="K18" s="161"/>
      <c r="L18" s="161">
        <f>SUM(L3:L17)</f>
        <v>881</v>
      </c>
      <c r="M18" s="161"/>
      <c r="N18" s="161"/>
      <c r="O18" s="161">
        <f>SUM(O3:O17)</f>
        <v>986</v>
      </c>
      <c r="P18" s="161"/>
      <c r="Q18" s="161"/>
      <c r="R18" s="161">
        <f>SUM(R3:R17)</f>
        <v>1192</v>
      </c>
      <c r="S18" s="161">
        <v>1389</v>
      </c>
      <c r="T18" s="161">
        <v>1003.22943221321</v>
      </c>
      <c r="U18" s="161">
        <f>SUM(U3:U17)</f>
        <v>949</v>
      </c>
      <c r="V18" s="161"/>
      <c r="W18" s="161">
        <f>SUM(W3:W17)</f>
        <v>1012</v>
      </c>
      <c r="X18" s="161">
        <f>SUM(X3:X17)</f>
        <v>940</v>
      </c>
      <c r="Y18" s="161">
        <f t="shared" ref="Y18" si="0">SUM(Y3:Y17)</f>
        <v>916</v>
      </c>
      <c r="Z18" s="161">
        <v>903</v>
      </c>
      <c r="AA18" s="422">
        <v>865</v>
      </c>
      <c r="AB18" s="817">
        <v>803</v>
      </c>
      <c r="AD18" s="163"/>
    </row>
    <row r="19" spans="1:31" ht="15.75" thickBot="1" x14ac:dyDescent="0.25">
      <c r="A19" s="281" t="s">
        <v>417</v>
      </c>
      <c r="B19" s="279">
        <f>(B18/$B$18)*100</f>
        <v>100</v>
      </c>
      <c r="C19" s="279"/>
      <c r="D19" s="279"/>
      <c r="E19" s="279"/>
      <c r="F19" s="279"/>
      <c r="G19" s="279"/>
      <c r="H19" s="279"/>
      <c r="I19" s="279">
        <f>(I18/$B$18)*100</f>
        <v>92.721518987341767</v>
      </c>
      <c r="J19" s="279"/>
      <c r="K19" s="279"/>
      <c r="L19" s="279">
        <f>(L18/$B$18)*100</f>
        <v>139.3987341772152</v>
      </c>
      <c r="M19" s="279"/>
      <c r="N19" s="279"/>
      <c r="O19" s="279">
        <f>(O18/$B$18)*100</f>
        <v>156.01265822784811</v>
      </c>
      <c r="P19" s="279"/>
      <c r="Q19" s="279"/>
      <c r="R19" s="279">
        <f>(R18/$B$18)*100</f>
        <v>188.60759493670886</v>
      </c>
      <c r="S19" s="279">
        <v>219.77848101265823</v>
      </c>
      <c r="T19" s="279">
        <v>158.73883421095093</v>
      </c>
      <c r="U19" s="279">
        <f>(U18/$B$18)*100</f>
        <v>150.15822784810126</v>
      </c>
      <c r="V19" s="279"/>
      <c r="W19" s="279">
        <f>(W18/$B$18)*100</f>
        <v>160.12658227848101</v>
      </c>
      <c r="X19" s="279">
        <f>(X18/$B$18)*100</f>
        <v>148.73417721518987</v>
      </c>
      <c r="Y19" s="279">
        <f t="shared" ref="Y19" si="1">(Y18/$B$18)*100</f>
        <v>144.9367088607595</v>
      </c>
      <c r="Z19" s="279">
        <v>142.87974683544306</v>
      </c>
      <c r="AA19" s="423">
        <v>136.86708860759492</v>
      </c>
      <c r="AB19" s="818">
        <v>127.05696202531647</v>
      </c>
      <c r="AD19" s="163"/>
    </row>
    <row r="20" spans="1:31" ht="30" x14ac:dyDescent="0.2">
      <c r="A20" s="280" t="s">
        <v>418</v>
      </c>
      <c r="B20" s="161">
        <f>B3+B8+B9+B11+B15+B17</f>
        <v>411</v>
      </c>
      <c r="C20" s="161">
        <f t="shared" ref="C20:Z20" si="2">C3+C8+C9+C11+C15+C17</f>
        <v>241</v>
      </c>
      <c r="D20" s="161">
        <f t="shared" si="2"/>
        <v>285</v>
      </c>
      <c r="E20" s="161">
        <f t="shared" si="2"/>
        <v>239</v>
      </c>
      <c r="F20" s="161">
        <f t="shared" si="2"/>
        <v>258</v>
      </c>
      <c r="G20" s="161">
        <f t="shared" si="2"/>
        <v>230</v>
      </c>
      <c r="H20" s="161">
        <f t="shared" si="2"/>
        <v>270</v>
      </c>
      <c r="I20" s="161">
        <f t="shared" si="2"/>
        <v>345</v>
      </c>
      <c r="J20" s="161">
        <f t="shared" si="2"/>
        <v>342</v>
      </c>
      <c r="K20" s="161">
        <f t="shared" si="2"/>
        <v>378</v>
      </c>
      <c r="L20" s="161">
        <f t="shared" si="2"/>
        <v>568</v>
      </c>
      <c r="M20" s="161">
        <f t="shared" si="2"/>
        <v>357</v>
      </c>
      <c r="N20" s="161">
        <f t="shared" si="2"/>
        <v>467</v>
      </c>
      <c r="O20" s="161">
        <f t="shared" si="2"/>
        <v>631</v>
      </c>
      <c r="P20" s="161">
        <f t="shared" si="2"/>
        <v>587</v>
      </c>
      <c r="Q20" s="161">
        <f t="shared" si="2"/>
        <v>639</v>
      </c>
      <c r="R20" s="161">
        <f t="shared" si="2"/>
        <v>778</v>
      </c>
      <c r="S20" s="161">
        <f t="shared" si="2"/>
        <v>944</v>
      </c>
      <c r="T20" s="161">
        <f t="shared" si="2"/>
        <v>1003.2294322132097</v>
      </c>
      <c r="U20" s="161">
        <f t="shared" si="2"/>
        <v>949</v>
      </c>
      <c r="V20" s="161">
        <f t="shared" si="2"/>
        <v>793</v>
      </c>
      <c r="W20" s="161">
        <f t="shared" si="2"/>
        <v>1012</v>
      </c>
      <c r="X20" s="161">
        <f t="shared" si="2"/>
        <v>940</v>
      </c>
      <c r="Y20" s="161">
        <f t="shared" si="2"/>
        <v>916</v>
      </c>
      <c r="Z20" s="161">
        <f t="shared" si="2"/>
        <v>903</v>
      </c>
      <c r="AA20" s="422">
        <v>865</v>
      </c>
      <c r="AB20" s="819">
        <f>AB3+AB8+AB9+AB11+AB15+AB17</f>
        <v>803</v>
      </c>
    </row>
    <row r="21" spans="1:31" ht="30.75" thickBot="1" x14ac:dyDescent="0.25">
      <c r="A21" s="151" t="s">
        <v>419</v>
      </c>
      <c r="B21" s="284">
        <f>B20/$B$20*100</f>
        <v>100</v>
      </c>
      <c r="C21" s="285">
        <f t="shared" ref="C21:Z21" si="3">C20/$B$20*100</f>
        <v>58.637469586374692</v>
      </c>
      <c r="D21" s="285">
        <f t="shared" si="3"/>
        <v>69.34306569343066</v>
      </c>
      <c r="E21" s="285">
        <f t="shared" si="3"/>
        <v>58.150851581508512</v>
      </c>
      <c r="F21" s="285">
        <f t="shared" si="3"/>
        <v>62.773722627737229</v>
      </c>
      <c r="G21" s="285">
        <f t="shared" si="3"/>
        <v>55.961070559610704</v>
      </c>
      <c r="H21" s="285">
        <f t="shared" si="3"/>
        <v>65.693430656934311</v>
      </c>
      <c r="I21" s="285">
        <f t="shared" si="3"/>
        <v>83.941605839416056</v>
      </c>
      <c r="J21" s="285">
        <f t="shared" si="3"/>
        <v>83.211678832116789</v>
      </c>
      <c r="K21" s="285">
        <f t="shared" si="3"/>
        <v>91.970802919708035</v>
      </c>
      <c r="L21" s="285">
        <f t="shared" si="3"/>
        <v>138.19951338199513</v>
      </c>
      <c r="M21" s="285">
        <f t="shared" si="3"/>
        <v>86.861313868613138</v>
      </c>
      <c r="N21" s="285">
        <f t="shared" si="3"/>
        <v>113.62530413625305</v>
      </c>
      <c r="O21" s="285">
        <f t="shared" si="3"/>
        <v>153.5279805352798</v>
      </c>
      <c r="P21" s="285">
        <f t="shared" si="3"/>
        <v>142.82238442822384</v>
      </c>
      <c r="Q21" s="285">
        <f t="shared" si="3"/>
        <v>155.47445255474452</v>
      </c>
      <c r="R21" s="285">
        <f t="shared" si="3"/>
        <v>189.29440389294402</v>
      </c>
      <c r="S21" s="285">
        <f t="shared" si="3"/>
        <v>229.68369829683698</v>
      </c>
      <c r="T21" s="285">
        <f t="shared" si="3"/>
        <v>244.09475236331139</v>
      </c>
      <c r="U21" s="285">
        <f t="shared" si="3"/>
        <v>230.90024330900243</v>
      </c>
      <c r="V21" s="285">
        <f t="shared" si="3"/>
        <v>192.94403892944038</v>
      </c>
      <c r="W21" s="285">
        <f t="shared" si="3"/>
        <v>246.22871046228713</v>
      </c>
      <c r="X21" s="285">
        <f t="shared" si="3"/>
        <v>228.7104622871046</v>
      </c>
      <c r="Y21" s="285">
        <f t="shared" si="3"/>
        <v>222.87104622871047</v>
      </c>
      <c r="Z21" s="285">
        <f t="shared" si="3"/>
        <v>219.70802919708029</v>
      </c>
      <c r="AA21" s="424">
        <v>210.4622871046229</v>
      </c>
      <c r="AB21" s="820">
        <f>AB20/$B$20*100</f>
        <v>195.37712895377129</v>
      </c>
    </row>
    <row r="22" spans="1:31" ht="16.5" thickTop="1" x14ac:dyDescent="0.25">
      <c r="A22" s="117" t="s">
        <v>49</v>
      </c>
      <c r="B22" s="164"/>
      <c r="C22" s="165"/>
      <c r="D22" s="165"/>
      <c r="E22" s="165"/>
      <c r="F22" s="165"/>
      <c r="G22" s="165"/>
      <c r="H22" s="165"/>
      <c r="I22" s="164"/>
      <c r="J22" s="165"/>
      <c r="K22" s="165"/>
      <c r="L22" s="164"/>
      <c r="M22" s="165"/>
      <c r="N22" s="165"/>
      <c r="O22" s="164"/>
      <c r="P22" s="165"/>
      <c r="Q22" s="165"/>
      <c r="R22" s="164"/>
      <c r="S22" s="164"/>
      <c r="T22" s="165"/>
      <c r="U22" s="165"/>
      <c r="V22" s="165"/>
      <c r="W22" s="165"/>
      <c r="X22" s="165"/>
      <c r="Y22" s="165"/>
      <c r="Z22" s="165"/>
      <c r="AA22" s="165"/>
    </row>
    <row r="23" spans="1:31" ht="12.75" customHeight="1" x14ac:dyDescent="0.2">
      <c r="A23" s="485" t="s">
        <v>421</v>
      </c>
      <c r="B23" s="485"/>
      <c r="C23" s="485"/>
      <c r="D23" s="485"/>
      <c r="E23" s="485"/>
      <c r="F23" s="485"/>
      <c r="G23" s="485"/>
      <c r="H23" s="485"/>
      <c r="I23" s="485"/>
      <c r="J23" s="485"/>
      <c r="K23" s="485"/>
      <c r="L23" s="485"/>
      <c r="M23" s="486"/>
      <c r="N23" s="486"/>
      <c r="O23" s="486"/>
      <c r="P23" s="486"/>
      <c r="Q23" s="486"/>
      <c r="R23" s="486"/>
      <c r="S23" s="486"/>
      <c r="T23" s="486"/>
      <c r="U23" s="486"/>
      <c r="V23" s="486"/>
      <c r="W23" s="486"/>
      <c r="X23" s="486"/>
      <c r="Y23" s="486"/>
      <c r="Z23" s="486"/>
      <c r="AA23" s="486"/>
      <c r="AB23" s="486"/>
    </row>
    <row r="24" spans="1:31" x14ac:dyDescent="0.2">
      <c r="A24" s="487"/>
      <c r="B24" s="487"/>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D24" s="166"/>
      <c r="AE24" s="166"/>
    </row>
    <row r="25" spans="1:31" x14ac:dyDescent="0.2">
      <c r="A25" s="485" t="s">
        <v>420</v>
      </c>
      <c r="B25" s="485"/>
      <c r="C25" s="485"/>
      <c r="D25" s="485"/>
      <c r="E25" s="485"/>
      <c r="F25" s="485"/>
      <c r="G25" s="485"/>
      <c r="H25" s="485"/>
      <c r="I25" s="485"/>
      <c r="J25" s="485"/>
      <c r="K25" s="485"/>
      <c r="L25" s="485"/>
      <c r="M25" s="486"/>
      <c r="N25" s="486"/>
      <c r="O25" s="486"/>
      <c r="P25" s="486"/>
      <c r="Q25" s="486"/>
      <c r="R25" s="486"/>
      <c r="S25" s="486"/>
      <c r="T25" s="486"/>
      <c r="U25" s="486"/>
      <c r="V25" s="486"/>
      <c r="W25" s="486"/>
      <c r="X25" s="486"/>
      <c r="Y25" s="486"/>
      <c r="Z25" s="486"/>
      <c r="AA25" s="486"/>
      <c r="AB25" s="486"/>
    </row>
    <row r="26" spans="1:31" x14ac:dyDescent="0.2">
      <c r="A26" s="487"/>
      <c r="B26" s="487"/>
      <c r="C26" s="487"/>
      <c r="D26" s="487"/>
      <c r="E26" s="487"/>
      <c r="F26" s="487"/>
      <c r="G26" s="487"/>
      <c r="H26" s="487"/>
      <c r="I26" s="487"/>
      <c r="J26" s="487"/>
      <c r="K26" s="487"/>
      <c r="L26" s="487"/>
      <c r="M26" s="487"/>
      <c r="N26" s="487"/>
      <c r="O26" s="487"/>
      <c r="P26" s="487"/>
      <c r="Q26" s="487"/>
      <c r="R26" s="487"/>
      <c r="S26" s="487"/>
      <c r="T26" s="487"/>
      <c r="U26" s="487"/>
      <c r="V26" s="487"/>
      <c r="W26" s="487"/>
      <c r="X26" s="487"/>
      <c r="Y26" s="487"/>
      <c r="Z26" s="487"/>
      <c r="AA26" s="487"/>
      <c r="AB26" s="487"/>
    </row>
    <row r="27" spans="1:31" x14ac:dyDescent="0.2">
      <c r="B27" s="163"/>
    </row>
  </sheetData>
  <mergeCells count="3">
    <mergeCell ref="A1:AB1"/>
    <mergeCell ref="A23:AB24"/>
    <mergeCell ref="A25:AB26"/>
  </mergeCells>
  <pageMargins left="0.70866141732283472" right="0.70866141732283472" top="0.74803149606299213" bottom="0.74803149606299213" header="0.31496062992125984" footer="0.31496062992125984"/>
  <pageSetup paperSize="9" scale="6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U9"/>
  <sheetViews>
    <sheetView zoomScale="75" zoomScaleNormal="75" workbookViewId="0">
      <selection activeCell="AD21" sqref="AD20:AD21"/>
    </sheetView>
  </sheetViews>
  <sheetFormatPr defaultRowHeight="15" x14ac:dyDescent="0.25"/>
  <cols>
    <col min="1" max="1" width="16" style="1" customWidth="1"/>
    <col min="2" max="20" width="9.33203125" style="1"/>
    <col min="21" max="21" width="9.33203125" style="461"/>
    <col min="22" max="16384" width="9.33203125" style="1"/>
  </cols>
  <sheetData>
    <row r="1" spans="1:21" ht="27" customHeight="1" thickTop="1" thickBot="1" x14ac:dyDescent="0.3">
      <c r="A1" s="488" t="s">
        <v>475</v>
      </c>
      <c r="B1" s="489"/>
      <c r="C1" s="489"/>
      <c r="D1" s="489"/>
      <c r="E1" s="489"/>
      <c r="F1" s="489"/>
      <c r="G1" s="489"/>
      <c r="H1" s="489"/>
      <c r="I1" s="489"/>
      <c r="J1" s="489"/>
      <c r="K1" s="489"/>
      <c r="L1" s="489"/>
      <c r="M1" s="489"/>
      <c r="N1" s="489"/>
      <c r="O1" s="489"/>
      <c r="P1" s="489"/>
      <c r="Q1" s="489"/>
      <c r="R1" s="489"/>
      <c r="S1" s="489"/>
      <c r="T1" s="489"/>
      <c r="U1" s="490"/>
    </row>
    <row r="2" spans="1:21" ht="15.75" thickBot="1" x14ac:dyDescent="0.3">
      <c r="A2" s="118" t="s">
        <v>4</v>
      </c>
      <c r="B2" s="119">
        <v>1991</v>
      </c>
      <c r="C2" s="120">
        <v>1999</v>
      </c>
      <c r="D2" s="120">
        <v>2000</v>
      </c>
      <c r="E2" s="120">
        <v>2001</v>
      </c>
      <c r="F2" s="120">
        <v>2002</v>
      </c>
      <c r="G2" s="120">
        <v>2003</v>
      </c>
      <c r="H2" s="120">
        <v>2004</v>
      </c>
      <c r="I2" s="120">
        <v>2005</v>
      </c>
      <c r="J2" s="120">
        <v>2006</v>
      </c>
      <c r="K2" s="120">
        <v>2007</v>
      </c>
      <c r="L2" s="120">
        <v>2008</v>
      </c>
      <c r="M2" s="121">
        <v>2009</v>
      </c>
      <c r="N2" s="121">
        <v>2010</v>
      </c>
      <c r="O2" s="122">
        <v>2011</v>
      </c>
      <c r="P2" s="122">
        <v>2012</v>
      </c>
      <c r="Q2" s="122">
        <v>2013</v>
      </c>
      <c r="R2" s="122">
        <v>2014</v>
      </c>
      <c r="S2" s="122">
        <v>2015</v>
      </c>
      <c r="T2" s="122">
        <v>2016</v>
      </c>
      <c r="U2" s="806">
        <v>2017</v>
      </c>
    </row>
    <row r="3" spans="1:21" x14ac:dyDescent="0.25">
      <c r="A3" s="124" t="s">
        <v>8</v>
      </c>
      <c r="B3" s="125">
        <v>72</v>
      </c>
      <c r="C3" s="126">
        <v>132</v>
      </c>
      <c r="D3" s="126">
        <v>178</v>
      </c>
      <c r="E3" s="126">
        <v>223</v>
      </c>
      <c r="F3" s="126">
        <v>181</v>
      </c>
      <c r="G3" s="126">
        <v>210</v>
      </c>
      <c r="H3" s="126">
        <v>239</v>
      </c>
      <c r="I3" s="126">
        <v>257</v>
      </c>
      <c r="J3" s="126">
        <v>241</v>
      </c>
      <c r="K3" s="126">
        <v>221</v>
      </c>
      <c r="L3" s="126">
        <v>291</v>
      </c>
      <c r="M3" s="143">
        <v>205</v>
      </c>
      <c r="N3" s="143">
        <v>264</v>
      </c>
      <c r="O3" s="144">
        <v>319</v>
      </c>
      <c r="P3" s="144">
        <v>297</v>
      </c>
      <c r="Q3" s="144">
        <v>238</v>
      </c>
      <c r="R3" s="144">
        <v>202</v>
      </c>
      <c r="S3" s="144">
        <v>262</v>
      </c>
      <c r="T3" s="144">
        <v>271</v>
      </c>
      <c r="U3" s="807">
        <v>214</v>
      </c>
    </row>
    <row r="4" spans="1:21" x14ac:dyDescent="0.25">
      <c r="A4" s="129" t="s">
        <v>23</v>
      </c>
      <c r="B4" s="130">
        <v>32</v>
      </c>
      <c r="C4" s="131">
        <v>154</v>
      </c>
      <c r="D4" s="444" t="s">
        <v>515</v>
      </c>
      <c r="E4" s="131">
        <v>131</v>
      </c>
      <c r="F4" s="131">
        <v>160</v>
      </c>
      <c r="G4" s="131">
        <v>167</v>
      </c>
      <c r="H4" s="131">
        <v>175</v>
      </c>
      <c r="I4" s="131">
        <v>161</v>
      </c>
      <c r="J4" s="131">
        <v>190</v>
      </c>
      <c r="K4" s="131">
        <v>177</v>
      </c>
      <c r="L4" s="131">
        <v>206</v>
      </c>
      <c r="M4" s="2">
        <v>192</v>
      </c>
      <c r="N4" s="2">
        <v>213</v>
      </c>
      <c r="O4" s="19">
        <v>209</v>
      </c>
      <c r="P4" s="19">
        <v>164</v>
      </c>
      <c r="Q4" s="19">
        <v>197</v>
      </c>
      <c r="R4" s="19">
        <v>283</v>
      </c>
      <c r="S4" s="19">
        <v>280</v>
      </c>
      <c r="T4" s="19">
        <v>289</v>
      </c>
      <c r="U4" s="808">
        <v>287</v>
      </c>
    </row>
    <row r="5" spans="1:21" x14ac:dyDescent="0.25">
      <c r="A5" s="129" t="s">
        <v>36</v>
      </c>
      <c r="B5" s="130">
        <v>66</v>
      </c>
      <c r="C5" s="131">
        <v>183</v>
      </c>
      <c r="D5" s="131">
        <v>144</v>
      </c>
      <c r="E5" s="131">
        <v>183</v>
      </c>
      <c r="F5" s="131">
        <v>202</v>
      </c>
      <c r="G5" s="131">
        <v>188</v>
      </c>
      <c r="H5" s="131">
        <v>214</v>
      </c>
      <c r="I5" s="131">
        <v>185</v>
      </c>
      <c r="J5" s="131">
        <v>230</v>
      </c>
      <c r="K5" s="131">
        <v>220</v>
      </c>
      <c r="L5" s="131">
        <v>218</v>
      </c>
      <c r="M5" s="2">
        <v>149</v>
      </c>
      <c r="N5" s="2">
        <v>208</v>
      </c>
      <c r="O5" s="19">
        <v>198</v>
      </c>
      <c r="P5" s="19">
        <v>219</v>
      </c>
      <c r="Q5" s="19">
        <v>207</v>
      </c>
      <c r="R5" s="19">
        <v>203</v>
      </c>
      <c r="S5" s="19">
        <v>270</v>
      </c>
      <c r="T5" s="19">
        <v>256</v>
      </c>
      <c r="U5" s="808">
        <v>280</v>
      </c>
    </row>
    <row r="6" spans="1:21" ht="15.75" thickBot="1" x14ac:dyDescent="0.3">
      <c r="A6" s="133" t="s">
        <v>43</v>
      </c>
      <c r="B6" s="134">
        <v>237</v>
      </c>
      <c r="C6" s="135">
        <v>462</v>
      </c>
      <c r="D6" s="135">
        <v>405</v>
      </c>
      <c r="E6" s="135">
        <v>393</v>
      </c>
      <c r="F6" s="135">
        <v>503</v>
      </c>
      <c r="G6" s="135">
        <v>496</v>
      </c>
      <c r="H6" s="135">
        <v>602</v>
      </c>
      <c r="I6" s="135">
        <v>670</v>
      </c>
      <c r="J6" s="135">
        <v>607</v>
      </c>
      <c r="K6" s="135">
        <v>643</v>
      </c>
      <c r="L6" s="135">
        <v>529</v>
      </c>
      <c r="M6" s="145">
        <v>691</v>
      </c>
      <c r="N6" s="145">
        <v>757</v>
      </c>
      <c r="O6" s="146">
        <v>825</v>
      </c>
      <c r="P6" s="146">
        <v>673</v>
      </c>
      <c r="Q6" s="146">
        <v>567</v>
      </c>
      <c r="R6" s="146">
        <v>603</v>
      </c>
      <c r="S6" s="146">
        <v>608</v>
      </c>
      <c r="T6" s="146">
        <v>722</v>
      </c>
      <c r="U6" s="809">
        <v>800</v>
      </c>
    </row>
    <row r="7" spans="1:21" ht="15.75" thickBot="1" x14ac:dyDescent="0.3">
      <c r="A7" s="118" t="s">
        <v>65</v>
      </c>
      <c r="B7" s="119">
        <f>SUM(B3:B6)</f>
        <v>407</v>
      </c>
      <c r="C7" s="120">
        <f t="shared" ref="C7:O7" si="0">SUM(C3:C6)</f>
        <v>931</v>
      </c>
      <c r="D7" s="120">
        <f t="shared" si="0"/>
        <v>727</v>
      </c>
      <c r="E7" s="120">
        <f t="shared" si="0"/>
        <v>930</v>
      </c>
      <c r="F7" s="120">
        <f t="shared" si="0"/>
        <v>1046</v>
      </c>
      <c r="G7" s="120">
        <f t="shared" si="0"/>
        <v>1061</v>
      </c>
      <c r="H7" s="120">
        <f t="shared" si="0"/>
        <v>1230</v>
      </c>
      <c r="I7" s="120">
        <f t="shared" si="0"/>
        <v>1273</v>
      </c>
      <c r="J7" s="120">
        <f t="shared" si="0"/>
        <v>1268</v>
      </c>
      <c r="K7" s="120">
        <f t="shared" si="0"/>
        <v>1261</v>
      </c>
      <c r="L7" s="120">
        <f t="shared" si="0"/>
        <v>1244</v>
      </c>
      <c r="M7" s="120">
        <f t="shared" si="0"/>
        <v>1237</v>
      </c>
      <c r="N7" s="120">
        <f t="shared" si="0"/>
        <v>1442</v>
      </c>
      <c r="O7" s="120">
        <f t="shared" si="0"/>
        <v>1551</v>
      </c>
      <c r="P7" s="120">
        <f t="shared" ref="P7:R7" si="1">SUM(P3:P6)</f>
        <v>1353</v>
      </c>
      <c r="Q7" s="120">
        <f t="shared" si="1"/>
        <v>1209</v>
      </c>
      <c r="R7" s="120">
        <f t="shared" si="1"/>
        <v>1291</v>
      </c>
      <c r="S7" s="224">
        <v>1420</v>
      </c>
      <c r="T7" s="224">
        <v>1538</v>
      </c>
      <c r="U7" s="810">
        <v>1581</v>
      </c>
    </row>
    <row r="8" spans="1:21" ht="15.75" thickBot="1" x14ac:dyDescent="0.3">
      <c r="A8" s="139" t="s">
        <v>66</v>
      </c>
      <c r="B8" s="140">
        <f>(B7/$B$7)*100</f>
        <v>100</v>
      </c>
      <c r="C8" s="141">
        <f t="shared" ref="C8:O8" si="2">(C7/$B$7)*100</f>
        <v>228.74692874692877</v>
      </c>
      <c r="D8" s="141">
        <f t="shared" si="2"/>
        <v>178.62407862407863</v>
      </c>
      <c r="E8" s="141">
        <f t="shared" si="2"/>
        <v>228.5012285012285</v>
      </c>
      <c r="F8" s="141">
        <f t="shared" si="2"/>
        <v>257.00245700245699</v>
      </c>
      <c r="G8" s="141">
        <f t="shared" si="2"/>
        <v>260.6879606879607</v>
      </c>
      <c r="H8" s="141">
        <f t="shared" si="2"/>
        <v>302.21130221130221</v>
      </c>
      <c r="I8" s="141">
        <f t="shared" si="2"/>
        <v>312.77641277641277</v>
      </c>
      <c r="J8" s="141">
        <f t="shared" si="2"/>
        <v>311.54791154791155</v>
      </c>
      <c r="K8" s="141">
        <f t="shared" si="2"/>
        <v>309.82800982800984</v>
      </c>
      <c r="L8" s="141">
        <f t="shared" si="2"/>
        <v>305.65110565110569</v>
      </c>
      <c r="M8" s="141">
        <f t="shared" si="2"/>
        <v>303.93120393120392</v>
      </c>
      <c r="N8" s="141">
        <f t="shared" si="2"/>
        <v>354.29975429975428</v>
      </c>
      <c r="O8" s="141">
        <f t="shared" si="2"/>
        <v>381.08108108108109</v>
      </c>
      <c r="P8" s="141">
        <f t="shared" ref="P8:R8" si="3">(P7/$B$7)*100</f>
        <v>332.43243243243239</v>
      </c>
      <c r="Q8" s="141">
        <f t="shared" si="3"/>
        <v>297.05159705159707</v>
      </c>
      <c r="R8" s="141">
        <f t="shared" si="3"/>
        <v>317.19901719901719</v>
      </c>
      <c r="S8" s="225">
        <v>348.89434889434892</v>
      </c>
      <c r="T8" s="225">
        <v>377.88697788697789</v>
      </c>
      <c r="U8" s="811">
        <v>388.45208845208845</v>
      </c>
    </row>
    <row r="9" spans="1:21" ht="15.75" thickTop="1" x14ac:dyDescent="0.25">
      <c r="A9" s="443" t="s">
        <v>516</v>
      </c>
    </row>
  </sheetData>
  <mergeCells count="1">
    <mergeCell ref="A1:U1"/>
  </mergeCells>
  <phoneticPr fontId="0" type="noConversion"/>
  <pageMargins left="0.70866141732283472" right="0.70866141732283472" top="0.74803149606299213" bottom="0.74803149606299213" header="0.31496062992125984" footer="0.31496062992125984"/>
  <pageSetup paperSize="9" scale="8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U9"/>
  <sheetViews>
    <sheetView zoomScale="75" zoomScaleNormal="75" workbookViewId="0">
      <selection activeCell="I15" sqref="I15"/>
    </sheetView>
  </sheetViews>
  <sheetFormatPr defaultRowHeight="15" x14ac:dyDescent="0.25"/>
  <cols>
    <col min="1" max="1" width="15.1640625" style="1" customWidth="1"/>
    <col min="2" max="16384" width="9.33203125" style="1"/>
  </cols>
  <sheetData>
    <row r="1" spans="1:21" ht="26.45" customHeight="1" thickTop="1" thickBot="1" x14ac:dyDescent="0.3">
      <c r="A1" s="488" t="s">
        <v>476</v>
      </c>
      <c r="B1" s="489"/>
      <c r="C1" s="489"/>
      <c r="D1" s="489"/>
      <c r="E1" s="489"/>
      <c r="F1" s="489"/>
      <c r="G1" s="489"/>
      <c r="H1" s="489"/>
      <c r="I1" s="489"/>
      <c r="J1" s="489"/>
      <c r="K1" s="489"/>
      <c r="L1" s="489"/>
      <c r="M1" s="489"/>
      <c r="N1" s="489"/>
      <c r="O1" s="489"/>
      <c r="P1" s="489"/>
      <c r="Q1" s="489"/>
      <c r="R1" s="489"/>
      <c r="S1" s="489"/>
      <c r="T1" s="489"/>
      <c r="U1" s="490"/>
    </row>
    <row r="2" spans="1:21" ht="15.75" thickBot="1" x14ac:dyDescent="0.3">
      <c r="A2" s="118" t="s">
        <v>4</v>
      </c>
      <c r="B2" s="119">
        <v>1991</v>
      </c>
      <c r="C2" s="120">
        <v>1999</v>
      </c>
      <c r="D2" s="120">
        <v>2000</v>
      </c>
      <c r="E2" s="120">
        <v>2001</v>
      </c>
      <c r="F2" s="120">
        <v>2002</v>
      </c>
      <c r="G2" s="120">
        <v>2003</v>
      </c>
      <c r="H2" s="120">
        <v>2004</v>
      </c>
      <c r="I2" s="120">
        <v>2005</v>
      </c>
      <c r="J2" s="120">
        <v>2006</v>
      </c>
      <c r="K2" s="120">
        <v>2007</v>
      </c>
      <c r="L2" s="120">
        <v>2008</v>
      </c>
      <c r="M2" s="121">
        <v>2009</v>
      </c>
      <c r="N2" s="121">
        <v>2010</v>
      </c>
      <c r="O2" s="122">
        <v>2011</v>
      </c>
      <c r="P2" s="122">
        <v>2012</v>
      </c>
      <c r="Q2" s="122">
        <v>2013</v>
      </c>
      <c r="R2" s="122">
        <v>2014</v>
      </c>
      <c r="S2" s="122">
        <v>2015</v>
      </c>
      <c r="T2" s="122">
        <v>2016</v>
      </c>
      <c r="U2" s="123">
        <v>2017</v>
      </c>
    </row>
    <row r="3" spans="1:21" x14ac:dyDescent="0.25">
      <c r="A3" s="124" t="s">
        <v>8</v>
      </c>
      <c r="B3" s="125">
        <v>48</v>
      </c>
      <c r="C3" s="126">
        <v>119</v>
      </c>
      <c r="D3" s="126">
        <v>130</v>
      </c>
      <c r="E3" s="126">
        <v>78</v>
      </c>
      <c r="F3" s="126">
        <v>111</v>
      </c>
      <c r="G3" s="126">
        <v>206</v>
      </c>
      <c r="H3" s="126">
        <v>162</v>
      </c>
      <c r="I3" s="126">
        <v>185</v>
      </c>
      <c r="J3" s="126">
        <v>162</v>
      </c>
      <c r="K3" s="126">
        <v>193</v>
      </c>
      <c r="L3" s="126">
        <v>266</v>
      </c>
      <c r="M3" s="126">
        <v>221</v>
      </c>
      <c r="N3" s="126">
        <v>232</v>
      </c>
      <c r="O3" s="127">
        <v>262</v>
      </c>
      <c r="P3" s="127">
        <v>275</v>
      </c>
      <c r="Q3" s="127">
        <v>190</v>
      </c>
      <c r="R3" s="127">
        <v>157</v>
      </c>
      <c r="S3" s="127">
        <v>159</v>
      </c>
      <c r="T3" s="127">
        <v>207</v>
      </c>
      <c r="U3" s="128">
        <v>123</v>
      </c>
    </row>
    <row r="4" spans="1:21" x14ac:dyDescent="0.25">
      <c r="A4" s="129" t="s">
        <v>23</v>
      </c>
      <c r="B4" s="130">
        <v>10</v>
      </c>
      <c r="C4" s="131">
        <v>28</v>
      </c>
      <c r="D4" s="444" t="s">
        <v>517</v>
      </c>
      <c r="E4" s="131">
        <v>38</v>
      </c>
      <c r="F4" s="131">
        <v>62</v>
      </c>
      <c r="G4" s="131">
        <v>41</v>
      </c>
      <c r="H4" s="131">
        <v>65</v>
      </c>
      <c r="I4" s="131">
        <v>64</v>
      </c>
      <c r="J4" s="131">
        <v>82</v>
      </c>
      <c r="K4" s="131">
        <v>83</v>
      </c>
      <c r="L4" s="131">
        <v>105</v>
      </c>
      <c r="M4" s="131">
        <v>92</v>
      </c>
      <c r="N4" s="131">
        <v>109</v>
      </c>
      <c r="O4" s="132">
        <v>177</v>
      </c>
      <c r="P4" s="132">
        <v>123</v>
      </c>
      <c r="Q4" s="132">
        <v>161</v>
      </c>
      <c r="R4" s="132">
        <v>150</v>
      </c>
      <c r="S4" s="127">
        <v>62</v>
      </c>
      <c r="T4" s="127">
        <v>134</v>
      </c>
      <c r="U4" s="128">
        <v>135</v>
      </c>
    </row>
    <row r="5" spans="1:21" x14ac:dyDescent="0.25">
      <c r="A5" s="129" t="s">
        <v>36</v>
      </c>
      <c r="B5" s="130">
        <v>16</v>
      </c>
      <c r="C5" s="131">
        <v>81</v>
      </c>
      <c r="D5" s="131">
        <v>51</v>
      </c>
      <c r="E5" s="131">
        <v>59</v>
      </c>
      <c r="F5" s="131">
        <v>57</v>
      </c>
      <c r="G5" s="131">
        <v>79</v>
      </c>
      <c r="H5" s="131">
        <v>67</v>
      </c>
      <c r="I5" s="131">
        <v>78</v>
      </c>
      <c r="J5" s="131">
        <v>89</v>
      </c>
      <c r="K5" s="131">
        <v>95</v>
      </c>
      <c r="L5" s="131">
        <v>94</v>
      </c>
      <c r="M5" s="131">
        <v>123</v>
      </c>
      <c r="N5" s="131">
        <v>94</v>
      </c>
      <c r="O5" s="132">
        <v>124</v>
      </c>
      <c r="P5" s="132">
        <v>88</v>
      </c>
      <c r="Q5" s="132">
        <v>102</v>
      </c>
      <c r="R5" s="132">
        <v>130</v>
      </c>
      <c r="S5" s="127">
        <v>76</v>
      </c>
      <c r="T5" s="127">
        <v>93</v>
      </c>
      <c r="U5" s="128">
        <v>103</v>
      </c>
    </row>
    <row r="6" spans="1:21" ht="15.75" thickBot="1" x14ac:dyDescent="0.3">
      <c r="A6" s="133" t="s">
        <v>43</v>
      </c>
      <c r="B6" s="134">
        <v>85</v>
      </c>
      <c r="C6" s="135">
        <v>133</v>
      </c>
      <c r="D6" s="135">
        <v>153</v>
      </c>
      <c r="E6" s="135">
        <v>137</v>
      </c>
      <c r="F6" s="135">
        <v>133</v>
      </c>
      <c r="G6" s="135">
        <v>180</v>
      </c>
      <c r="H6" s="135">
        <v>254</v>
      </c>
      <c r="I6" s="135">
        <v>230</v>
      </c>
      <c r="J6" s="135">
        <v>249</v>
      </c>
      <c r="K6" s="135">
        <v>253</v>
      </c>
      <c r="L6" s="135">
        <v>174</v>
      </c>
      <c r="M6" s="135">
        <v>221</v>
      </c>
      <c r="N6" s="135">
        <v>247</v>
      </c>
      <c r="O6" s="136">
        <v>330</v>
      </c>
      <c r="P6" s="136">
        <v>378</v>
      </c>
      <c r="Q6" s="136">
        <v>158</v>
      </c>
      <c r="R6" s="136">
        <v>308</v>
      </c>
      <c r="S6" s="226">
        <v>352</v>
      </c>
      <c r="T6" s="226">
        <v>408</v>
      </c>
      <c r="U6" s="137">
        <v>275</v>
      </c>
    </row>
    <row r="7" spans="1:21" ht="15.75" thickBot="1" x14ac:dyDescent="0.3">
      <c r="A7" s="118" t="s">
        <v>65</v>
      </c>
      <c r="B7" s="119">
        <f>SUM(B3:B6)</f>
        <v>159</v>
      </c>
      <c r="C7" s="120">
        <f t="shared" ref="C7:O7" si="0">SUM(C3:C6)</f>
        <v>361</v>
      </c>
      <c r="D7" s="120">
        <f t="shared" si="0"/>
        <v>334</v>
      </c>
      <c r="E7" s="120">
        <f t="shared" si="0"/>
        <v>312</v>
      </c>
      <c r="F7" s="120">
        <f t="shared" si="0"/>
        <v>363</v>
      </c>
      <c r="G7" s="120">
        <f t="shared" si="0"/>
        <v>506</v>
      </c>
      <c r="H7" s="120">
        <f t="shared" si="0"/>
        <v>548</v>
      </c>
      <c r="I7" s="120">
        <f t="shared" si="0"/>
        <v>557</v>
      </c>
      <c r="J7" s="120">
        <f t="shared" si="0"/>
        <v>582</v>
      </c>
      <c r="K7" s="120">
        <f t="shared" si="0"/>
        <v>624</v>
      </c>
      <c r="L7" s="120">
        <f t="shared" si="0"/>
        <v>639</v>
      </c>
      <c r="M7" s="120">
        <f t="shared" si="0"/>
        <v>657</v>
      </c>
      <c r="N7" s="120">
        <f t="shared" si="0"/>
        <v>682</v>
      </c>
      <c r="O7" s="120">
        <f t="shared" si="0"/>
        <v>893</v>
      </c>
      <c r="P7" s="120">
        <f t="shared" ref="P7:R7" si="1">SUM(P3:P6)</f>
        <v>864</v>
      </c>
      <c r="Q7" s="120">
        <f t="shared" si="1"/>
        <v>611</v>
      </c>
      <c r="R7" s="120">
        <f t="shared" si="1"/>
        <v>745</v>
      </c>
      <c r="S7" s="224">
        <v>649</v>
      </c>
      <c r="T7" s="224">
        <v>842</v>
      </c>
      <c r="U7" s="138">
        <v>636</v>
      </c>
    </row>
    <row r="8" spans="1:21" ht="15.75" thickBot="1" x14ac:dyDescent="0.3">
      <c r="A8" s="139" t="s">
        <v>66</v>
      </c>
      <c r="B8" s="140">
        <f>(B7/$B$7)*100</f>
        <v>100</v>
      </c>
      <c r="C8" s="141">
        <f t="shared" ref="C8:O8" si="2">(C7/$B$7)*100</f>
        <v>227.04402515723271</v>
      </c>
      <c r="D8" s="141">
        <f t="shared" si="2"/>
        <v>210.06289308176099</v>
      </c>
      <c r="E8" s="141">
        <f t="shared" si="2"/>
        <v>196.22641509433961</v>
      </c>
      <c r="F8" s="141">
        <f t="shared" si="2"/>
        <v>228.30188679245285</v>
      </c>
      <c r="G8" s="141">
        <f t="shared" si="2"/>
        <v>318.23899371069183</v>
      </c>
      <c r="H8" s="141">
        <f t="shared" si="2"/>
        <v>344.6540880503145</v>
      </c>
      <c r="I8" s="141">
        <f t="shared" si="2"/>
        <v>350.31446540880501</v>
      </c>
      <c r="J8" s="141">
        <f t="shared" si="2"/>
        <v>366.03773584905662</v>
      </c>
      <c r="K8" s="141">
        <f t="shared" si="2"/>
        <v>392.45283018867923</v>
      </c>
      <c r="L8" s="141">
        <f t="shared" si="2"/>
        <v>401.88679245283021</v>
      </c>
      <c r="M8" s="141">
        <f t="shared" si="2"/>
        <v>413.20754716981128</v>
      </c>
      <c r="N8" s="141">
        <f t="shared" si="2"/>
        <v>428.93081761006295</v>
      </c>
      <c r="O8" s="141">
        <f t="shared" si="2"/>
        <v>561.63522012578619</v>
      </c>
      <c r="P8" s="141">
        <f t="shared" ref="P8:R8" si="3">(P7/$B$7)*100</f>
        <v>543.39622641509436</v>
      </c>
      <c r="Q8" s="141">
        <f t="shared" si="3"/>
        <v>384.27672955974839</v>
      </c>
      <c r="R8" s="141">
        <f t="shared" si="3"/>
        <v>468.55345911949684</v>
      </c>
      <c r="S8" s="225">
        <v>408.17610062893078</v>
      </c>
      <c r="T8" s="225">
        <v>529.55974842767296</v>
      </c>
      <c r="U8" s="142">
        <v>400</v>
      </c>
    </row>
    <row r="9" spans="1:21" ht="15.75" thickTop="1" x14ac:dyDescent="0.25">
      <c r="A9" s="443" t="s">
        <v>518</v>
      </c>
    </row>
  </sheetData>
  <mergeCells count="1">
    <mergeCell ref="A1:U1"/>
  </mergeCells>
  <phoneticPr fontId="0" type="noConversion"/>
  <pageMargins left="0.70866141732283472" right="0.70866141732283472" top="0.74803149606299213" bottom="0.74803149606299213" header="0.31496062992125984" footer="0.31496062992125984"/>
  <pageSetup paperSize="9" scale="8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U31"/>
  <sheetViews>
    <sheetView zoomScale="75" zoomScaleNormal="75" workbookViewId="0">
      <selection activeCell="H7" sqref="H7"/>
    </sheetView>
  </sheetViews>
  <sheetFormatPr defaultRowHeight="15" x14ac:dyDescent="0.25"/>
  <cols>
    <col min="1" max="1" width="18.6640625" style="10" customWidth="1"/>
    <col min="2" max="12" width="9.33203125" style="10"/>
    <col min="13" max="15" width="9.33203125" style="10" customWidth="1"/>
    <col min="16" max="259" width="9.33203125" style="10"/>
    <col min="260" max="260" width="23.1640625" style="10" customWidth="1"/>
    <col min="261" max="271" width="9.33203125" style="10"/>
    <col min="272" max="274" width="9.33203125" style="10" customWidth="1"/>
    <col min="275" max="515" width="9.33203125" style="10"/>
    <col min="516" max="516" width="23.1640625" style="10" customWidth="1"/>
    <col min="517" max="527" width="9.33203125" style="10"/>
    <col min="528" max="530" width="9.33203125" style="10" customWidth="1"/>
    <col min="531" max="771" width="9.33203125" style="10"/>
    <col min="772" max="772" width="23.1640625" style="10" customWidth="1"/>
    <col min="773" max="783" width="9.33203125" style="10"/>
    <col min="784" max="786" width="9.33203125" style="10" customWidth="1"/>
    <col min="787" max="1027" width="9.33203125" style="10"/>
    <col min="1028" max="1028" width="23.1640625" style="10" customWidth="1"/>
    <col min="1029" max="1039" width="9.33203125" style="10"/>
    <col min="1040" max="1042" width="9.33203125" style="10" customWidth="1"/>
    <col min="1043" max="1283" width="9.33203125" style="10"/>
    <col min="1284" max="1284" width="23.1640625" style="10" customWidth="1"/>
    <col min="1285" max="1295" width="9.33203125" style="10"/>
    <col min="1296" max="1298" width="9.33203125" style="10" customWidth="1"/>
    <col min="1299" max="1539" width="9.33203125" style="10"/>
    <col min="1540" max="1540" width="23.1640625" style="10" customWidth="1"/>
    <col min="1541" max="1551" width="9.33203125" style="10"/>
    <col min="1552" max="1554" width="9.33203125" style="10" customWidth="1"/>
    <col min="1555" max="1795" width="9.33203125" style="10"/>
    <col min="1796" max="1796" width="23.1640625" style="10" customWidth="1"/>
    <col min="1797" max="1807" width="9.33203125" style="10"/>
    <col min="1808" max="1810" width="9.33203125" style="10" customWidth="1"/>
    <col min="1811" max="2051" width="9.33203125" style="10"/>
    <col min="2052" max="2052" width="23.1640625" style="10" customWidth="1"/>
    <col min="2053" max="2063" width="9.33203125" style="10"/>
    <col min="2064" max="2066" width="9.33203125" style="10" customWidth="1"/>
    <col min="2067" max="2307" width="9.33203125" style="10"/>
    <col min="2308" max="2308" width="23.1640625" style="10" customWidth="1"/>
    <col min="2309" max="2319" width="9.33203125" style="10"/>
    <col min="2320" max="2322" width="9.33203125" style="10" customWidth="1"/>
    <col min="2323" max="2563" width="9.33203125" style="10"/>
    <col min="2564" max="2564" width="23.1640625" style="10" customWidth="1"/>
    <col min="2565" max="2575" width="9.33203125" style="10"/>
    <col min="2576" max="2578" width="9.33203125" style="10" customWidth="1"/>
    <col min="2579" max="2819" width="9.33203125" style="10"/>
    <col min="2820" max="2820" width="23.1640625" style="10" customWidth="1"/>
    <col min="2821" max="2831" width="9.33203125" style="10"/>
    <col min="2832" max="2834" width="9.33203125" style="10" customWidth="1"/>
    <col min="2835" max="3075" width="9.33203125" style="10"/>
    <col min="3076" max="3076" width="23.1640625" style="10" customWidth="1"/>
    <col min="3077" max="3087" width="9.33203125" style="10"/>
    <col min="3088" max="3090" width="9.33203125" style="10" customWidth="1"/>
    <col min="3091" max="3331" width="9.33203125" style="10"/>
    <col min="3332" max="3332" width="23.1640625" style="10" customWidth="1"/>
    <col min="3333" max="3343" width="9.33203125" style="10"/>
    <col min="3344" max="3346" width="9.33203125" style="10" customWidth="1"/>
    <col min="3347" max="3587" width="9.33203125" style="10"/>
    <col min="3588" max="3588" width="23.1640625" style="10" customWidth="1"/>
    <col min="3589" max="3599" width="9.33203125" style="10"/>
    <col min="3600" max="3602" width="9.33203125" style="10" customWidth="1"/>
    <col min="3603" max="3843" width="9.33203125" style="10"/>
    <col min="3844" max="3844" width="23.1640625" style="10" customWidth="1"/>
    <col min="3845" max="3855" width="9.33203125" style="10"/>
    <col min="3856" max="3858" width="9.33203125" style="10" customWidth="1"/>
    <col min="3859" max="4099" width="9.33203125" style="10"/>
    <col min="4100" max="4100" width="23.1640625" style="10" customWidth="1"/>
    <col min="4101" max="4111" width="9.33203125" style="10"/>
    <col min="4112" max="4114" width="9.33203125" style="10" customWidth="1"/>
    <col min="4115" max="4355" width="9.33203125" style="10"/>
    <col min="4356" max="4356" width="23.1640625" style="10" customWidth="1"/>
    <col min="4357" max="4367" width="9.33203125" style="10"/>
    <col min="4368" max="4370" width="9.33203125" style="10" customWidth="1"/>
    <col min="4371" max="4611" width="9.33203125" style="10"/>
    <col min="4612" max="4612" width="23.1640625" style="10" customWidth="1"/>
    <col min="4613" max="4623" width="9.33203125" style="10"/>
    <col min="4624" max="4626" width="9.33203125" style="10" customWidth="1"/>
    <col min="4627" max="4867" width="9.33203125" style="10"/>
    <col min="4868" max="4868" width="23.1640625" style="10" customWidth="1"/>
    <col min="4869" max="4879" width="9.33203125" style="10"/>
    <col min="4880" max="4882" width="9.33203125" style="10" customWidth="1"/>
    <col min="4883" max="5123" width="9.33203125" style="10"/>
    <col min="5124" max="5124" width="23.1640625" style="10" customWidth="1"/>
    <col min="5125" max="5135" width="9.33203125" style="10"/>
    <col min="5136" max="5138" width="9.33203125" style="10" customWidth="1"/>
    <col min="5139" max="5379" width="9.33203125" style="10"/>
    <col min="5380" max="5380" width="23.1640625" style="10" customWidth="1"/>
    <col min="5381" max="5391" width="9.33203125" style="10"/>
    <col min="5392" max="5394" width="9.33203125" style="10" customWidth="1"/>
    <col min="5395" max="5635" width="9.33203125" style="10"/>
    <col min="5636" max="5636" width="23.1640625" style="10" customWidth="1"/>
    <col min="5637" max="5647" width="9.33203125" style="10"/>
    <col min="5648" max="5650" width="9.33203125" style="10" customWidth="1"/>
    <col min="5651" max="5891" width="9.33203125" style="10"/>
    <col min="5892" max="5892" width="23.1640625" style="10" customWidth="1"/>
    <col min="5893" max="5903" width="9.33203125" style="10"/>
    <col min="5904" max="5906" width="9.33203125" style="10" customWidth="1"/>
    <col min="5907" max="6147" width="9.33203125" style="10"/>
    <col min="6148" max="6148" width="23.1640625" style="10" customWidth="1"/>
    <col min="6149" max="6159" width="9.33203125" style="10"/>
    <col min="6160" max="6162" width="9.33203125" style="10" customWidth="1"/>
    <col min="6163" max="6403" width="9.33203125" style="10"/>
    <col min="6404" max="6404" width="23.1640625" style="10" customWidth="1"/>
    <col min="6405" max="6415" width="9.33203125" style="10"/>
    <col min="6416" max="6418" width="9.33203125" style="10" customWidth="1"/>
    <col min="6419" max="6659" width="9.33203125" style="10"/>
    <col min="6660" max="6660" width="23.1640625" style="10" customWidth="1"/>
    <col min="6661" max="6671" width="9.33203125" style="10"/>
    <col min="6672" max="6674" width="9.33203125" style="10" customWidth="1"/>
    <col min="6675" max="6915" width="9.33203125" style="10"/>
    <col min="6916" max="6916" width="23.1640625" style="10" customWidth="1"/>
    <col min="6917" max="6927" width="9.33203125" style="10"/>
    <col min="6928" max="6930" width="9.33203125" style="10" customWidth="1"/>
    <col min="6931" max="7171" width="9.33203125" style="10"/>
    <col min="7172" max="7172" width="23.1640625" style="10" customWidth="1"/>
    <col min="7173" max="7183" width="9.33203125" style="10"/>
    <col min="7184" max="7186" width="9.33203125" style="10" customWidth="1"/>
    <col min="7187" max="7427" width="9.33203125" style="10"/>
    <col min="7428" max="7428" width="23.1640625" style="10" customWidth="1"/>
    <col min="7429" max="7439" width="9.33203125" style="10"/>
    <col min="7440" max="7442" width="9.33203125" style="10" customWidth="1"/>
    <col min="7443" max="7683" width="9.33203125" style="10"/>
    <col min="7684" max="7684" width="23.1640625" style="10" customWidth="1"/>
    <col min="7685" max="7695" width="9.33203125" style="10"/>
    <col min="7696" max="7698" width="9.33203125" style="10" customWidth="1"/>
    <col min="7699" max="7939" width="9.33203125" style="10"/>
    <col min="7940" max="7940" width="23.1640625" style="10" customWidth="1"/>
    <col min="7941" max="7951" width="9.33203125" style="10"/>
    <col min="7952" max="7954" width="9.33203125" style="10" customWidth="1"/>
    <col min="7955" max="8195" width="9.33203125" style="10"/>
    <col min="8196" max="8196" width="23.1640625" style="10" customWidth="1"/>
    <col min="8197" max="8207" width="9.33203125" style="10"/>
    <col min="8208" max="8210" width="9.33203125" style="10" customWidth="1"/>
    <col min="8211" max="8451" width="9.33203125" style="10"/>
    <col min="8452" max="8452" width="23.1640625" style="10" customWidth="1"/>
    <col min="8453" max="8463" width="9.33203125" style="10"/>
    <col min="8464" max="8466" width="9.33203125" style="10" customWidth="1"/>
    <col min="8467" max="8707" width="9.33203125" style="10"/>
    <col min="8708" max="8708" width="23.1640625" style="10" customWidth="1"/>
    <col min="8709" max="8719" width="9.33203125" style="10"/>
    <col min="8720" max="8722" width="9.33203125" style="10" customWidth="1"/>
    <col min="8723" max="8963" width="9.33203125" style="10"/>
    <col min="8964" max="8964" width="23.1640625" style="10" customWidth="1"/>
    <col min="8965" max="8975" width="9.33203125" style="10"/>
    <col min="8976" max="8978" width="9.33203125" style="10" customWidth="1"/>
    <col min="8979" max="9219" width="9.33203125" style="10"/>
    <col min="9220" max="9220" width="23.1640625" style="10" customWidth="1"/>
    <col min="9221" max="9231" width="9.33203125" style="10"/>
    <col min="9232" max="9234" width="9.33203125" style="10" customWidth="1"/>
    <col min="9235" max="9475" width="9.33203125" style="10"/>
    <col min="9476" max="9476" width="23.1640625" style="10" customWidth="1"/>
    <col min="9477" max="9487" width="9.33203125" style="10"/>
    <col min="9488" max="9490" width="9.33203125" style="10" customWidth="1"/>
    <col min="9491" max="9731" width="9.33203125" style="10"/>
    <col min="9732" max="9732" width="23.1640625" style="10" customWidth="1"/>
    <col min="9733" max="9743" width="9.33203125" style="10"/>
    <col min="9744" max="9746" width="9.33203125" style="10" customWidth="1"/>
    <col min="9747" max="9987" width="9.33203125" style="10"/>
    <col min="9988" max="9988" width="23.1640625" style="10" customWidth="1"/>
    <col min="9989" max="9999" width="9.33203125" style="10"/>
    <col min="10000" max="10002" width="9.33203125" style="10" customWidth="1"/>
    <col min="10003" max="10243" width="9.33203125" style="10"/>
    <col min="10244" max="10244" width="23.1640625" style="10" customWidth="1"/>
    <col min="10245" max="10255" width="9.33203125" style="10"/>
    <col min="10256" max="10258" width="9.33203125" style="10" customWidth="1"/>
    <col min="10259" max="10499" width="9.33203125" style="10"/>
    <col min="10500" max="10500" width="23.1640625" style="10" customWidth="1"/>
    <col min="10501" max="10511" width="9.33203125" style="10"/>
    <col min="10512" max="10514" width="9.33203125" style="10" customWidth="1"/>
    <col min="10515" max="10755" width="9.33203125" style="10"/>
    <col min="10756" max="10756" width="23.1640625" style="10" customWidth="1"/>
    <col min="10757" max="10767" width="9.33203125" style="10"/>
    <col min="10768" max="10770" width="9.33203125" style="10" customWidth="1"/>
    <col min="10771" max="11011" width="9.33203125" style="10"/>
    <col min="11012" max="11012" width="23.1640625" style="10" customWidth="1"/>
    <col min="11013" max="11023" width="9.33203125" style="10"/>
    <col min="11024" max="11026" width="9.33203125" style="10" customWidth="1"/>
    <col min="11027" max="11267" width="9.33203125" style="10"/>
    <col min="11268" max="11268" width="23.1640625" style="10" customWidth="1"/>
    <col min="11269" max="11279" width="9.33203125" style="10"/>
    <col min="11280" max="11282" width="9.33203125" style="10" customWidth="1"/>
    <col min="11283" max="11523" width="9.33203125" style="10"/>
    <col min="11524" max="11524" width="23.1640625" style="10" customWidth="1"/>
    <col min="11525" max="11535" width="9.33203125" style="10"/>
    <col min="11536" max="11538" width="9.33203125" style="10" customWidth="1"/>
    <col min="11539" max="11779" width="9.33203125" style="10"/>
    <col min="11780" max="11780" width="23.1640625" style="10" customWidth="1"/>
    <col min="11781" max="11791" width="9.33203125" style="10"/>
    <col min="11792" max="11794" width="9.33203125" style="10" customWidth="1"/>
    <col min="11795" max="12035" width="9.33203125" style="10"/>
    <col min="12036" max="12036" width="23.1640625" style="10" customWidth="1"/>
    <col min="12037" max="12047" width="9.33203125" style="10"/>
    <col min="12048" max="12050" width="9.33203125" style="10" customWidth="1"/>
    <col min="12051" max="12291" width="9.33203125" style="10"/>
    <col min="12292" max="12292" width="23.1640625" style="10" customWidth="1"/>
    <col min="12293" max="12303" width="9.33203125" style="10"/>
    <col min="12304" max="12306" width="9.33203125" style="10" customWidth="1"/>
    <col min="12307" max="12547" width="9.33203125" style="10"/>
    <col min="12548" max="12548" width="23.1640625" style="10" customWidth="1"/>
    <col min="12549" max="12559" width="9.33203125" style="10"/>
    <col min="12560" max="12562" width="9.33203125" style="10" customWidth="1"/>
    <col min="12563" max="12803" width="9.33203125" style="10"/>
    <col min="12804" max="12804" width="23.1640625" style="10" customWidth="1"/>
    <col min="12805" max="12815" width="9.33203125" style="10"/>
    <col min="12816" max="12818" width="9.33203125" style="10" customWidth="1"/>
    <col min="12819" max="13059" width="9.33203125" style="10"/>
    <col min="13060" max="13060" width="23.1640625" style="10" customWidth="1"/>
    <col min="13061" max="13071" width="9.33203125" style="10"/>
    <col min="13072" max="13074" width="9.33203125" style="10" customWidth="1"/>
    <col min="13075" max="13315" width="9.33203125" style="10"/>
    <col min="13316" max="13316" width="23.1640625" style="10" customWidth="1"/>
    <col min="13317" max="13327" width="9.33203125" style="10"/>
    <col min="13328" max="13330" width="9.33203125" style="10" customWidth="1"/>
    <col min="13331" max="13571" width="9.33203125" style="10"/>
    <col min="13572" max="13572" width="23.1640625" style="10" customWidth="1"/>
    <col min="13573" max="13583" width="9.33203125" style="10"/>
    <col min="13584" max="13586" width="9.33203125" style="10" customWidth="1"/>
    <col min="13587" max="13827" width="9.33203125" style="10"/>
    <col min="13828" max="13828" width="23.1640625" style="10" customWidth="1"/>
    <col min="13829" max="13839" width="9.33203125" style="10"/>
    <col min="13840" max="13842" width="9.33203125" style="10" customWidth="1"/>
    <col min="13843" max="14083" width="9.33203125" style="10"/>
    <col min="14084" max="14084" width="23.1640625" style="10" customWidth="1"/>
    <col min="14085" max="14095" width="9.33203125" style="10"/>
    <col min="14096" max="14098" width="9.33203125" style="10" customWidth="1"/>
    <col min="14099" max="14339" width="9.33203125" style="10"/>
    <col min="14340" max="14340" width="23.1640625" style="10" customWidth="1"/>
    <col min="14341" max="14351" width="9.33203125" style="10"/>
    <col min="14352" max="14354" width="9.33203125" style="10" customWidth="1"/>
    <col min="14355" max="14595" width="9.33203125" style="10"/>
    <col min="14596" max="14596" width="23.1640625" style="10" customWidth="1"/>
    <col min="14597" max="14607" width="9.33203125" style="10"/>
    <col min="14608" max="14610" width="9.33203125" style="10" customWidth="1"/>
    <col min="14611" max="14851" width="9.33203125" style="10"/>
    <col min="14852" max="14852" width="23.1640625" style="10" customWidth="1"/>
    <col min="14853" max="14863" width="9.33203125" style="10"/>
    <col min="14864" max="14866" width="9.33203125" style="10" customWidth="1"/>
    <col min="14867" max="15107" width="9.33203125" style="10"/>
    <col min="15108" max="15108" width="23.1640625" style="10" customWidth="1"/>
    <col min="15109" max="15119" width="9.33203125" style="10"/>
    <col min="15120" max="15122" width="9.33203125" style="10" customWidth="1"/>
    <col min="15123" max="15363" width="9.33203125" style="10"/>
    <col min="15364" max="15364" width="23.1640625" style="10" customWidth="1"/>
    <col min="15365" max="15375" width="9.33203125" style="10"/>
    <col min="15376" max="15378" width="9.33203125" style="10" customWidth="1"/>
    <col min="15379" max="15619" width="9.33203125" style="10"/>
    <col min="15620" max="15620" width="23.1640625" style="10" customWidth="1"/>
    <col min="15621" max="15631" width="9.33203125" style="10"/>
    <col min="15632" max="15634" width="9.33203125" style="10" customWidth="1"/>
    <col min="15635" max="15875" width="9.33203125" style="10"/>
    <col min="15876" max="15876" width="23.1640625" style="10" customWidth="1"/>
    <col min="15877" max="15887" width="9.33203125" style="10"/>
    <col min="15888" max="15890" width="9.33203125" style="10" customWidth="1"/>
    <col min="15891" max="16131" width="9.33203125" style="10"/>
    <col min="16132" max="16132" width="23.1640625" style="10" customWidth="1"/>
    <col min="16133" max="16143" width="9.33203125" style="10"/>
    <col min="16144" max="16146" width="9.33203125" style="10" customWidth="1"/>
    <col min="16147" max="16384" width="9.33203125" style="10"/>
  </cols>
  <sheetData>
    <row r="1" spans="1:21" ht="21" customHeight="1" thickTop="1" thickBot="1" x14ac:dyDescent="0.3">
      <c r="A1" s="491" t="s">
        <v>477</v>
      </c>
      <c r="B1" s="492"/>
      <c r="C1" s="492"/>
      <c r="D1" s="492"/>
      <c r="E1" s="492"/>
      <c r="F1" s="492"/>
      <c r="G1" s="492"/>
      <c r="H1" s="492"/>
      <c r="I1" s="492"/>
      <c r="J1" s="492"/>
      <c r="K1" s="492"/>
      <c r="L1" s="492"/>
      <c r="M1" s="492"/>
      <c r="N1" s="492"/>
      <c r="O1" s="492"/>
      <c r="P1" s="492"/>
      <c r="Q1" s="492"/>
      <c r="R1" s="492"/>
      <c r="S1" s="492"/>
      <c r="T1" s="492"/>
      <c r="U1" s="493"/>
    </row>
    <row r="2" spans="1:21" ht="15.75" thickBot="1" x14ac:dyDescent="0.3">
      <c r="A2" s="87" t="s">
        <v>4</v>
      </c>
      <c r="B2" s="38">
        <v>1991</v>
      </c>
      <c r="C2" s="40">
        <v>1999</v>
      </c>
      <c r="D2" s="40">
        <v>2000</v>
      </c>
      <c r="E2" s="40">
        <v>2001</v>
      </c>
      <c r="F2" s="40">
        <v>2002</v>
      </c>
      <c r="G2" s="99">
        <v>2003</v>
      </c>
      <c r="H2" s="99">
        <v>2004</v>
      </c>
      <c r="I2" s="99">
        <v>2005</v>
      </c>
      <c r="J2" s="99">
        <v>2006</v>
      </c>
      <c r="K2" s="99">
        <v>2007</v>
      </c>
      <c r="L2" s="99">
        <v>2008</v>
      </c>
      <c r="M2" s="99">
        <v>2009</v>
      </c>
      <c r="N2" s="99">
        <v>2010</v>
      </c>
      <c r="O2" s="99">
        <v>2011</v>
      </c>
      <c r="P2" s="99">
        <v>2012</v>
      </c>
      <c r="Q2" s="99">
        <v>2013</v>
      </c>
      <c r="R2" s="104">
        <v>2014</v>
      </c>
      <c r="S2" s="104">
        <v>2015</v>
      </c>
      <c r="T2" s="104">
        <v>2016</v>
      </c>
      <c r="U2" s="62">
        <v>2017</v>
      </c>
    </row>
    <row r="3" spans="1:21" x14ac:dyDescent="0.25">
      <c r="A3" s="88" t="s">
        <v>261</v>
      </c>
      <c r="B3" s="49">
        <v>1</v>
      </c>
      <c r="C3" s="52">
        <v>0</v>
      </c>
      <c r="D3" s="52"/>
      <c r="E3" s="52"/>
      <c r="F3" s="52">
        <v>0</v>
      </c>
      <c r="G3" s="51"/>
      <c r="H3" s="51"/>
      <c r="I3" s="51"/>
      <c r="J3" s="51">
        <v>0</v>
      </c>
      <c r="K3" s="51"/>
      <c r="L3" s="51">
        <v>0</v>
      </c>
      <c r="M3" s="95"/>
      <c r="N3" s="74"/>
      <c r="O3" s="74">
        <v>0</v>
      </c>
      <c r="P3" s="74"/>
      <c r="Q3" s="74"/>
      <c r="R3" s="75">
        <v>0</v>
      </c>
      <c r="S3" s="75">
        <v>0</v>
      </c>
      <c r="T3" s="75">
        <v>0</v>
      </c>
      <c r="U3" s="76">
        <v>0</v>
      </c>
    </row>
    <row r="4" spans="1:21" x14ac:dyDescent="0.25">
      <c r="A4" s="89" t="s">
        <v>210</v>
      </c>
      <c r="B4" s="90">
        <v>12</v>
      </c>
      <c r="C4" s="77">
        <v>8</v>
      </c>
      <c r="D4" s="77"/>
      <c r="E4" s="77"/>
      <c r="F4" s="77">
        <v>7</v>
      </c>
      <c r="G4" s="36"/>
      <c r="H4" s="36"/>
      <c r="I4" s="36">
        <v>0</v>
      </c>
      <c r="J4" s="36"/>
      <c r="K4" s="36"/>
      <c r="L4" s="36">
        <v>0</v>
      </c>
      <c r="M4" s="96"/>
      <c r="N4" s="11"/>
      <c r="O4" s="11">
        <v>9</v>
      </c>
      <c r="P4" s="11"/>
      <c r="Q4" s="11"/>
      <c r="R4" s="78">
        <v>10</v>
      </c>
      <c r="S4" s="78"/>
      <c r="T4" s="78"/>
      <c r="U4" s="37">
        <v>0</v>
      </c>
    </row>
    <row r="5" spans="1:21" x14ac:dyDescent="0.25">
      <c r="A5" s="89" t="s">
        <v>211</v>
      </c>
      <c r="B5" s="90">
        <v>7</v>
      </c>
      <c r="C5" s="77">
        <v>2</v>
      </c>
      <c r="D5" s="77"/>
      <c r="E5" s="77"/>
      <c r="F5" s="77">
        <v>4</v>
      </c>
      <c r="G5" s="36"/>
      <c r="H5" s="36"/>
      <c r="I5" s="36">
        <v>2</v>
      </c>
      <c r="J5" s="36"/>
      <c r="K5" s="36"/>
      <c r="L5" s="36">
        <v>1</v>
      </c>
      <c r="M5" s="96"/>
      <c r="N5" s="11"/>
      <c r="O5" s="11">
        <v>0</v>
      </c>
      <c r="P5" s="11"/>
      <c r="Q5" s="11"/>
      <c r="R5" s="78">
        <v>1</v>
      </c>
      <c r="S5" s="78"/>
      <c r="T5" s="78"/>
      <c r="U5" s="37">
        <v>3</v>
      </c>
    </row>
    <row r="6" spans="1:21" x14ac:dyDescent="0.25">
      <c r="A6" s="89" t="s">
        <v>12</v>
      </c>
      <c r="B6" s="90">
        <v>115</v>
      </c>
      <c r="C6" s="77">
        <v>106</v>
      </c>
      <c r="D6" s="77">
        <v>124</v>
      </c>
      <c r="E6" s="77">
        <v>96</v>
      </c>
      <c r="F6" s="77">
        <v>99</v>
      </c>
      <c r="G6" s="36">
        <v>96</v>
      </c>
      <c r="H6" s="36">
        <v>106</v>
      </c>
      <c r="I6" s="36">
        <v>126</v>
      </c>
      <c r="J6" s="36">
        <v>130</v>
      </c>
      <c r="K6" s="36">
        <v>107</v>
      </c>
      <c r="L6" s="36">
        <v>113</v>
      </c>
      <c r="M6" s="96">
        <v>134</v>
      </c>
      <c r="N6" s="11">
        <v>140</v>
      </c>
      <c r="O6" s="11">
        <v>132</v>
      </c>
      <c r="P6" s="11">
        <v>131</v>
      </c>
      <c r="Q6" s="11">
        <v>120</v>
      </c>
      <c r="R6" s="78">
        <v>139</v>
      </c>
      <c r="S6" s="78">
        <v>148</v>
      </c>
      <c r="T6" s="78">
        <v>147</v>
      </c>
      <c r="U6" s="257">
        <v>141</v>
      </c>
    </row>
    <row r="7" spans="1:21" x14ac:dyDescent="0.25">
      <c r="A7" s="89" t="s">
        <v>212</v>
      </c>
      <c r="B7" s="90">
        <v>47</v>
      </c>
      <c r="C7" s="77">
        <v>32</v>
      </c>
      <c r="D7" s="77"/>
      <c r="E7" s="77"/>
      <c r="F7" s="77">
        <v>27</v>
      </c>
      <c r="G7" s="36"/>
      <c r="H7" s="36"/>
      <c r="I7" s="36">
        <v>36</v>
      </c>
      <c r="J7" s="36"/>
      <c r="K7" s="36"/>
      <c r="L7" s="36">
        <v>34</v>
      </c>
      <c r="M7" s="96"/>
      <c r="N7" s="11"/>
      <c r="O7" s="11">
        <v>29</v>
      </c>
      <c r="P7" s="11"/>
      <c r="Q7" s="11"/>
      <c r="R7" s="78">
        <v>43</v>
      </c>
      <c r="S7" s="78"/>
      <c r="T7" s="78"/>
      <c r="U7" s="37">
        <v>52</v>
      </c>
    </row>
    <row r="8" spans="1:21" x14ac:dyDescent="0.25">
      <c r="A8" s="89" t="s">
        <v>213</v>
      </c>
      <c r="B8" s="90">
        <v>93</v>
      </c>
      <c r="C8" s="77">
        <v>102</v>
      </c>
      <c r="D8" s="77"/>
      <c r="E8" s="77"/>
      <c r="F8" s="77">
        <v>84</v>
      </c>
      <c r="G8" s="36"/>
      <c r="H8" s="36"/>
      <c r="I8" s="36">
        <v>132</v>
      </c>
      <c r="J8" s="36"/>
      <c r="K8" s="36"/>
      <c r="L8" s="36">
        <v>114</v>
      </c>
      <c r="M8" s="96"/>
      <c r="N8" s="11"/>
      <c r="O8" s="11">
        <v>136</v>
      </c>
      <c r="P8" s="11"/>
      <c r="Q8" s="11"/>
      <c r="R8" s="78">
        <v>150</v>
      </c>
      <c r="S8" s="78"/>
      <c r="T8" s="78"/>
      <c r="U8" s="37">
        <v>130</v>
      </c>
    </row>
    <row r="9" spans="1:21" x14ac:dyDescent="0.25">
      <c r="A9" s="89" t="s">
        <v>214</v>
      </c>
      <c r="B9" s="90">
        <v>101</v>
      </c>
      <c r="C9" s="77">
        <v>115</v>
      </c>
      <c r="D9" s="77"/>
      <c r="E9" s="77"/>
      <c r="F9" s="77">
        <v>101</v>
      </c>
      <c r="G9" s="36"/>
      <c r="H9" s="36"/>
      <c r="I9" s="36">
        <v>84</v>
      </c>
      <c r="J9" s="36"/>
      <c r="K9" s="36"/>
      <c r="L9" s="36">
        <v>106</v>
      </c>
      <c r="M9" s="96"/>
      <c r="N9" s="11"/>
      <c r="O9" s="11">
        <v>107</v>
      </c>
      <c r="P9" s="11"/>
      <c r="Q9" s="11"/>
      <c r="R9" s="78">
        <v>167</v>
      </c>
      <c r="S9" s="78"/>
      <c r="T9" s="78"/>
      <c r="U9" s="37">
        <v>143</v>
      </c>
    </row>
    <row r="10" spans="1:21" x14ac:dyDescent="0.25">
      <c r="A10" s="89" t="s">
        <v>215</v>
      </c>
      <c r="B10" s="90">
        <v>13</v>
      </c>
      <c r="C10" s="77">
        <v>5</v>
      </c>
      <c r="D10" s="77"/>
      <c r="E10" s="77"/>
      <c r="F10" s="77">
        <v>1</v>
      </c>
      <c r="G10" s="36"/>
      <c r="H10" s="36"/>
      <c r="I10" s="36">
        <v>8</v>
      </c>
      <c r="J10" s="36"/>
      <c r="K10" s="36"/>
      <c r="L10" s="36">
        <v>8</v>
      </c>
      <c r="M10" s="96"/>
      <c r="N10" s="11"/>
      <c r="O10" s="11">
        <v>21</v>
      </c>
      <c r="P10" s="11"/>
      <c r="Q10" s="11"/>
      <c r="R10" s="78">
        <v>18</v>
      </c>
      <c r="S10" s="78"/>
      <c r="T10" s="78"/>
      <c r="U10" s="37">
        <v>45</v>
      </c>
    </row>
    <row r="11" spans="1:21" x14ac:dyDescent="0.25">
      <c r="A11" s="89" t="s">
        <v>19</v>
      </c>
      <c r="B11" s="90">
        <v>88</v>
      </c>
      <c r="C11" s="77">
        <v>94</v>
      </c>
      <c r="D11" s="77"/>
      <c r="E11" s="77">
        <v>115</v>
      </c>
      <c r="F11" s="77">
        <v>82</v>
      </c>
      <c r="G11" s="36">
        <v>88</v>
      </c>
      <c r="H11" s="36">
        <v>88</v>
      </c>
      <c r="I11" s="36">
        <v>91</v>
      </c>
      <c r="J11" s="36">
        <v>110</v>
      </c>
      <c r="K11" s="36">
        <v>112</v>
      </c>
      <c r="L11" s="36">
        <v>110</v>
      </c>
      <c r="M11" s="96">
        <v>119</v>
      </c>
      <c r="N11" s="11">
        <v>132</v>
      </c>
      <c r="O11" s="11">
        <v>102</v>
      </c>
      <c r="P11" s="11">
        <v>140</v>
      </c>
      <c r="Q11" s="11">
        <v>117</v>
      </c>
      <c r="R11" s="78">
        <v>165</v>
      </c>
      <c r="S11" s="78">
        <v>171</v>
      </c>
      <c r="T11" s="78">
        <v>157</v>
      </c>
      <c r="U11" s="37">
        <v>159</v>
      </c>
    </row>
    <row r="12" spans="1:21" x14ac:dyDescent="0.25">
      <c r="A12" s="89" t="s">
        <v>21</v>
      </c>
      <c r="B12" s="90">
        <v>318</v>
      </c>
      <c r="C12" s="77">
        <v>452</v>
      </c>
      <c r="D12" s="77">
        <v>407</v>
      </c>
      <c r="E12" s="77">
        <v>402</v>
      </c>
      <c r="F12" s="77">
        <v>275</v>
      </c>
      <c r="G12" s="36">
        <v>384</v>
      </c>
      <c r="H12" s="36">
        <v>387</v>
      </c>
      <c r="I12" s="36">
        <v>415</v>
      </c>
      <c r="J12" s="36">
        <v>379</v>
      </c>
      <c r="K12" s="36">
        <v>446</v>
      </c>
      <c r="L12" s="36">
        <v>427</v>
      </c>
      <c r="M12" s="96">
        <v>417</v>
      </c>
      <c r="N12" s="11">
        <v>421</v>
      </c>
      <c r="O12" s="11">
        <v>448</v>
      </c>
      <c r="P12" s="11">
        <v>464</v>
      </c>
      <c r="Q12" s="11">
        <v>429</v>
      </c>
      <c r="R12" s="78">
        <v>466</v>
      </c>
      <c r="S12" s="78">
        <v>437</v>
      </c>
      <c r="T12" s="78">
        <v>485</v>
      </c>
      <c r="U12" s="37">
        <v>483</v>
      </c>
    </row>
    <row r="13" spans="1:21" x14ac:dyDescent="0.25">
      <c r="A13" s="89" t="s">
        <v>217</v>
      </c>
      <c r="B13" s="90">
        <v>27</v>
      </c>
      <c r="C13" s="77">
        <v>54</v>
      </c>
      <c r="D13" s="77"/>
      <c r="E13" s="77"/>
      <c r="F13" s="77">
        <v>41</v>
      </c>
      <c r="G13" s="36"/>
      <c r="H13" s="36"/>
      <c r="I13" s="36">
        <v>52</v>
      </c>
      <c r="J13" s="36"/>
      <c r="K13" s="36"/>
      <c r="L13" s="36">
        <v>54</v>
      </c>
      <c r="M13" s="96"/>
      <c r="N13" s="11"/>
      <c r="O13" s="11">
        <v>67</v>
      </c>
      <c r="P13" s="11"/>
      <c r="Q13" s="11"/>
      <c r="R13" s="78">
        <v>80</v>
      </c>
      <c r="S13" s="78"/>
      <c r="T13" s="78"/>
      <c r="U13" s="37">
        <v>83</v>
      </c>
    </row>
    <row r="14" spans="1:21" x14ac:dyDescent="0.25">
      <c r="A14" s="89" t="s">
        <v>22</v>
      </c>
      <c r="B14" s="90">
        <v>69</v>
      </c>
      <c r="C14" s="77">
        <v>49</v>
      </c>
      <c r="D14" s="77">
        <v>58</v>
      </c>
      <c r="E14" s="77">
        <v>29</v>
      </c>
      <c r="F14" s="77">
        <v>30</v>
      </c>
      <c r="G14" s="36">
        <v>44</v>
      </c>
      <c r="H14" s="36">
        <v>33</v>
      </c>
      <c r="I14" s="36">
        <v>53</v>
      </c>
      <c r="J14" s="36">
        <v>58</v>
      </c>
      <c r="K14" s="36">
        <v>58</v>
      </c>
      <c r="L14" s="36">
        <v>71</v>
      </c>
      <c r="M14" s="96">
        <v>60</v>
      </c>
      <c r="N14" s="11">
        <v>67</v>
      </c>
      <c r="O14" s="11">
        <v>72</v>
      </c>
      <c r="P14" s="11">
        <v>87</v>
      </c>
      <c r="Q14" s="11">
        <v>65</v>
      </c>
      <c r="R14" s="78">
        <v>59</v>
      </c>
      <c r="S14" s="78">
        <v>85</v>
      </c>
      <c r="T14" s="78">
        <v>71</v>
      </c>
      <c r="U14" s="37">
        <v>71</v>
      </c>
    </row>
    <row r="15" spans="1:21" x14ac:dyDescent="0.25">
      <c r="A15" s="89" t="s">
        <v>24</v>
      </c>
      <c r="B15" s="90">
        <v>113</v>
      </c>
      <c r="C15" s="77">
        <v>58</v>
      </c>
      <c r="D15" s="77">
        <v>57</v>
      </c>
      <c r="E15" s="77">
        <v>56</v>
      </c>
      <c r="F15" s="77">
        <v>64</v>
      </c>
      <c r="G15" s="36">
        <v>61</v>
      </c>
      <c r="H15" s="36">
        <v>75</v>
      </c>
      <c r="I15" s="36">
        <v>107</v>
      </c>
      <c r="J15" s="36">
        <v>102</v>
      </c>
      <c r="K15" s="36">
        <v>146</v>
      </c>
      <c r="L15" s="36">
        <v>143</v>
      </c>
      <c r="M15" s="96">
        <v>143</v>
      </c>
      <c r="N15" s="11">
        <v>165</v>
      </c>
      <c r="O15" s="11">
        <v>185</v>
      </c>
      <c r="P15" s="11">
        <v>163</v>
      </c>
      <c r="Q15" s="11">
        <v>209</v>
      </c>
      <c r="R15" s="78">
        <v>233</v>
      </c>
      <c r="S15" s="78">
        <v>249</v>
      </c>
      <c r="T15" s="78">
        <v>300</v>
      </c>
      <c r="U15" s="37">
        <v>307</v>
      </c>
    </row>
    <row r="16" spans="1:21" x14ac:dyDescent="0.25">
      <c r="A16" s="89" t="s">
        <v>25</v>
      </c>
      <c r="B16" s="90">
        <v>107</v>
      </c>
      <c r="C16" s="77">
        <v>227</v>
      </c>
      <c r="D16" s="77">
        <v>247</v>
      </c>
      <c r="E16" s="77">
        <v>236</v>
      </c>
      <c r="F16" s="77">
        <v>170</v>
      </c>
      <c r="G16" s="36">
        <v>177</v>
      </c>
      <c r="H16" s="36">
        <v>252</v>
      </c>
      <c r="I16" s="36">
        <v>242</v>
      </c>
      <c r="J16" s="36">
        <v>245</v>
      </c>
      <c r="K16" s="36">
        <v>252</v>
      </c>
      <c r="L16" s="36">
        <v>225</v>
      </c>
      <c r="M16" s="96">
        <v>240</v>
      </c>
      <c r="N16" s="11">
        <v>298</v>
      </c>
      <c r="O16" s="11">
        <v>257</v>
      </c>
      <c r="P16" s="11">
        <v>286</v>
      </c>
      <c r="Q16" s="11">
        <v>298</v>
      </c>
      <c r="R16" s="78">
        <v>280</v>
      </c>
      <c r="S16" s="78">
        <v>278</v>
      </c>
      <c r="T16" s="78">
        <v>260</v>
      </c>
      <c r="U16" s="37">
        <v>259</v>
      </c>
    </row>
    <row r="17" spans="1:21" x14ac:dyDescent="0.25">
      <c r="A17" s="89" t="s">
        <v>219</v>
      </c>
      <c r="B17" s="90">
        <v>49</v>
      </c>
      <c r="C17" s="77">
        <v>28</v>
      </c>
      <c r="D17" s="77">
        <v>26</v>
      </c>
      <c r="E17" s="77"/>
      <c r="F17" s="77">
        <v>13</v>
      </c>
      <c r="G17" s="36"/>
      <c r="H17" s="36"/>
      <c r="I17" s="36">
        <v>39</v>
      </c>
      <c r="J17" s="36"/>
      <c r="K17" s="36"/>
      <c r="L17" s="36">
        <v>25</v>
      </c>
      <c r="M17" s="96"/>
      <c r="N17" s="11"/>
      <c r="O17" s="11">
        <v>32</v>
      </c>
      <c r="P17" s="11"/>
      <c r="Q17" s="11"/>
      <c r="R17" s="78">
        <v>56</v>
      </c>
      <c r="S17" s="78"/>
      <c r="T17" s="78"/>
      <c r="U17" s="37">
        <v>66</v>
      </c>
    </row>
    <row r="18" spans="1:21" x14ac:dyDescent="0.25">
      <c r="A18" s="89" t="s">
        <v>220</v>
      </c>
      <c r="B18" s="90">
        <v>41</v>
      </c>
      <c r="C18" s="77">
        <v>32</v>
      </c>
      <c r="D18" s="77"/>
      <c r="E18" s="77"/>
      <c r="F18" s="77">
        <v>18</v>
      </c>
      <c r="G18" s="36"/>
      <c r="H18" s="36"/>
      <c r="I18" s="36">
        <v>34</v>
      </c>
      <c r="J18" s="36"/>
      <c r="K18" s="36"/>
      <c r="L18" s="36">
        <v>42</v>
      </c>
      <c r="M18" s="96"/>
      <c r="N18" s="11"/>
      <c r="O18" s="11">
        <v>45</v>
      </c>
      <c r="P18" s="11"/>
      <c r="Q18" s="11"/>
      <c r="R18" s="78">
        <v>69</v>
      </c>
      <c r="S18" s="78"/>
      <c r="T18" s="78"/>
      <c r="U18" s="37">
        <v>57</v>
      </c>
    </row>
    <row r="19" spans="1:21" x14ac:dyDescent="0.25">
      <c r="A19" s="89" t="s">
        <v>221</v>
      </c>
      <c r="B19" s="90">
        <v>15</v>
      </c>
      <c r="C19" s="77">
        <v>21</v>
      </c>
      <c r="D19" s="77"/>
      <c r="E19" s="77"/>
      <c r="F19" s="77">
        <v>15</v>
      </c>
      <c r="G19" s="36"/>
      <c r="H19" s="36"/>
      <c r="I19" s="36">
        <v>31</v>
      </c>
      <c r="J19" s="36"/>
      <c r="K19" s="36"/>
      <c r="L19" s="36">
        <v>31</v>
      </c>
      <c r="M19" s="96"/>
      <c r="N19" s="11"/>
      <c r="O19" s="11">
        <v>42</v>
      </c>
      <c r="P19" s="11"/>
      <c r="Q19" s="11"/>
      <c r="R19" s="78">
        <v>37</v>
      </c>
      <c r="S19" s="78"/>
      <c r="T19" s="78"/>
      <c r="U19" s="37">
        <v>65</v>
      </c>
    </row>
    <row r="20" spans="1:21" x14ac:dyDescent="0.25">
      <c r="A20" s="89" t="s">
        <v>33</v>
      </c>
      <c r="B20" s="90">
        <v>321</v>
      </c>
      <c r="C20" s="77">
        <v>310</v>
      </c>
      <c r="D20" s="77">
        <v>386</v>
      </c>
      <c r="E20" s="77">
        <v>278</v>
      </c>
      <c r="F20" s="77">
        <v>319</v>
      </c>
      <c r="G20" s="36">
        <v>353</v>
      </c>
      <c r="H20" s="36">
        <v>407</v>
      </c>
      <c r="I20" s="36">
        <v>411</v>
      </c>
      <c r="J20" s="36">
        <v>325</v>
      </c>
      <c r="K20" s="36">
        <v>389</v>
      </c>
      <c r="L20" s="36">
        <v>403</v>
      </c>
      <c r="M20" s="96">
        <v>328</v>
      </c>
      <c r="N20" s="11">
        <v>340</v>
      </c>
      <c r="O20" s="11">
        <v>330</v>
      </c>
      <c r="P20" s="11">
        <v>357</v>
      </c>
      <c r="Q20" s="11">
        <v>391</v>
      </c>
      <c r="R20" s="78">
        <v>400</v>
      </c>
      <c r="S20" s="78">
        <v>380</v>
      </c>
      <c r="T20" s="78">
        <v>422</v>
      </c>
      <c r="U20" s="37">
        <v>397</v>
      </c>
    </row>
    <row r="21" spans="1:21" x14ac:dyDescent="0.25">
      <c r="A21" s="89" t="s">
        <v>223</v>
      </c>
      <c r="B21" s="90">
        <v>79</v>
      </c>
      <c r="C21" s="77">
        <v>83</v>
      </c>
      <c r="D21" s="77"/>
      <c r="E21" s="77"/>
      <c r="F21" s="77">
        <v>89</v>
      </c>
      <c r="G21" s="36"/>
      <c r="H21" s="36"/>
      <c r="I21" s="36">
        <v>119</v>
      </c>
      <c r="J21" s="36"/>
      <c r="K21" s="36"/>
      <c r="L21" s="36">
        <v>132</v>
      </c>
      <c r="M21" s="96"/>
      <c r="N21" s="11"/>
      <c r="O21" s="11">
        <v>127</v>
      </c>
      <c r="P21" s="11"/>
      <c r="Q21" s="11"/>
      <c r="R21" s="78">
        <v>106</v>
      </c>
      <c r="S21" s="78"/>
      <c r="T21" s="78"/>
      <c r="U21" s="37">
        <v>136</v>
      </c>
    </row>
    <row r="22" spans="1:21" x14ac:dyDescent="0.25">
      <c r="A22" s="89" t="s">
        <v>283</v>
      </c>
      <c r="B22" s="90">
        <v>76</v>
      </c>
      <c r="C22" s="77">
        <v>56</v>
      </c>
      <c r="D22" s="77">
        <v>44</v>
      </c>
      <c r="E22" s="77">
        <v>55</v>
      </c>
      <c r="F22" s="77">
        <v>45</v>
      </c>
      <c r="G22" s="36">
        <v>62</v>
      </c>
      <c r="H22" s="36">
        <v>65</v>
      </c>
      <c r="I22" s="36">
        <v>72</v>
      </c>
      <c r="J22" s="36">
        <v>64</v>
      </c>
      <c r="K22" s="36">
        <v>75</v>
      </c>
      <c r="L22" s="36">
        <v>107</v>
      </c>
      <c r="M22" s="96">
        <v>99</v>
      </c>
      <c r="N22" s="11">
        <v>75</v>
      </c>
      <c r="O22" s="11">
        <v>95</v>
      </c>
      <c r="P22" s="11">
        <v>134</v>
      </c>
      <c r="Q22" s="11">
        <v>116</v>
      </c>
      <c r="R22" s="78">
        <v>139</v>
      </c>
      <c r="S22" s="78">
        <v>137</v>
      </c>
      <c r="T22" s="78">
        <v>183</v>
      </c>
      <c r="U22" s="37">
        <v>198</v>
      </c>
    </row>
    <row r="23" spans="1:21" x14ac:dyDescent="0.25">
      <c r="A23" s="89" t="s">
        <v>40</v>
      </c>
      <c r="B23" s="90">
        <v>248</v>
      </c>
      <c r="C23" s="77">
        <v>208</v>
      </c>
      <c r="D23" s="77">
        <v>261</v>
      </c>
      <c r="E23" s="77">
        <v>202</v>
      </c>
      <c r="F23" s="77">
        <v>199</v>
      </c>
      <c r="G23" s="36">
        <v>212</v>
      </c>
      <c r="H23" s="36">
        <v>232</v>
      </c>
      <c r="I23" s="36">
        <v>213</v>
      </c>
      <c r="J23" s="36">
        <v>252</v>
      </c>
      <c r="K23" s="36">
        <v>240</v>
      </c>
      <c r="L23" s="36">
        <v>234</v>
      </c>
      <c r="M23" s="96">
        <v>230</v>
      </c>
      <c r="N23" s="11">
        <v>249</v>
      </c>
      <c r="O23" s="11">
        <v>215</v>
      </c>
      <c r="P23" s="11">
        <v>252</v>
      </c>
      <c r="Q23" s="11">
        <v>252</v>
      </c>
      <c r="R23" s="78">
        <v>229</v>
      </c>
      <c r="S23" s="78">
        <v>263</v>
      </c>
      <c r="T23" s="78">
        <v>253</v>
      </c>
      <c r="U23" s="37">
        <v>283</v>
      </c>
    </row>
    <row r="24" spans="1:21" x14ac:dyDescent="0.25">
      <c r="A24" s="89" t="s">
        <v>41</v>
      </c>
      <c r="B24" s="90">
        <v>77</v>
      </c>
      <c r="C24" s="77">
        <v>80</v>
      </c>
      <c r="D24" s="77">
        <v>38</v>
      </c>
      <c r="E24" s="77">
        <v>60</v>
      </c>
      <c r="F24" s="77">
        <v>71</v>
      </c>
      <c r="G24" s="36">
        <v>62</v>
      </c>
      <c r="H24" s="36">
        <v>69</v>
      </c>
      <c r="I24" s="36">
        <v>84</v>
      </c>
      <c r="J24" s="36">
        <v>100</v>
      </c>
      <c r="K24" s="36">
        <v>94</v>
      </c>
      <c r="L24" s="36">
        <v>85</v>
      </c>
      <c r="M24" s="96">
        <v>78</v>
      </c>
      <c r="N24" s="11">
        <v>104</v>
      </c>
      <c r="O24" s="11">
        <v>117</v>
      </c>
      <c r="P24" s="11">
        <v>125</v>
      </c>
      <c r="Q24" s="11">
        <v>133</v>
      </c>
      <c r="R24" s="78">
        <v>143</v>
      </c>
      <c r="S24" s="78">
        <v>146</v>
      </c>
      <c r="T24" s="78">
        <v>158</v>
      </c>
      <c r="U24" s="37">
        <v>197</v>
      </c>
    </row>
    <row r="25" spans="1:21" x14ac:dyDescent="0.25">
      <c r="A25" s="89" t="s">
        <v>224</v>
      </c>
      <c r="B25" s="90">
        <v>35</v>
      </c>
      <c r="C25" s="77">
        <v>12</v>
      </c>
      <c r="D25" s="77"/>
      <c r="E25" s="77"/>
      <c r="F25" s="77">
        <v>10</v>
      </c>
      <c r="G25" s="36"/>
      <c r="H25" s="36"/>
      <c r="I25" s="36">
        <v>11</v>
      </c>
      <c r="J25" s="36"/>
      <c r="K25" s="36"/>
      <c r="L25" s="36">
        <v>18</v>
      </c>
      <c r="M25" s="96"/>
      <c r="N25" s="11"/>
      <c r="O25" s="11">
        <v>10</v>
      </c>
      <c r="P25" s="11"/>
      <c r="Q25" s="11"/>
      <c r="R25" s="78">
        <v>28</v>
      </c>
      <c r="S25" s="78"/>
      <c r="T25" s="78"/>
      <c r="U25" s="37">
        <v>17</v>
      </c>
    </row>
    <row r="26" spans="1:21" x14ac:dyDescent="0.25">
      <c r="A26" s="89" t="s">
        <v>148</v>
      </c>
      <c r="B26" s="90"/>
      <c r="C26" s="77"/>
      <c r="D26" s="77"/>
      <c r="E26" s="77"/>
      <c r="F26" s="77"/>
      <c r="G26" s="36"/>
      <c r="H26" s="36"/>
      <c r="I26" s="36"/>
      <c r="J26" s="36"/>
      <c r="K26" s="36"/>
      <c r="L26" s="36"/>
      <c r="M26" s="96"/>
      <c r="N26" s="11"/>
      <c r="O26" s="11"/>
      <c r="P26" s="11"/>
      <c r="Q26" s="11"/>
      <c r="R26" s="78">
        <v>14</v>
      </c>
      <c r="S26" s="78">
        <v>17</v>
      </c>
      <c r="T26" s="78">
        <v>16</v>
      </c>
      <c r="U26" s="37">
        <v>14</v>
      </c>
    </row>
    <row r="27" spans="1:21" ht="15.75" thickBot="1" x14ac:dyDescent="0.3">
      <c r="A27" s="91" t="s">
        <v>226</v>
      </c>
      <c r="B27" s="92">
        <v>59</v>
      </c>
      <c r="C27" s="79">
        <v>39</v>
      </c>
      <c r="D27" s="79"/>
      <c r="E27" s="79"/>
      <c r="F27" s="79">
        <v>29</v>
      </c>
      <c r="G27" s="97"/>
      <c r="H27" s="97"/>
      <c r="I27" s="97">
        <v>38</v>
      </c>
      <c r="J27" s="97"/>
      <c r="K27" s="97"/>
      <c r="L27" s="97">
        <v>35</v>
      </c>
      <c r="M27" s="98"/>
      <c r="N27" s="80"/>
      <c r="O27" s="80">
        <v>66</v>
      </c>
      <c r="P27" s="80"/>
      <c r="Q27" s="80"/>
      <c r="R27" s="81">
        <v>46</v>
      </c>
      <c r="S27" s="81"/>
      <c r="T27" s="81"/>
      <c r="U27" s="82">
        <v>61</v>
      </c>
    </row>
    <row r="28" spans="1:21" ht="15.75" thickBot="1" x14ac:dyDescent="0.3">
      <c r="A28" s="87" t="s">
        <v>65</v>
      </c>
      <c r="B28" s="38">
        <v>2111</v>
      </c>
      <c r="C28" s="40">
        <v>2173</v>
      </c>
      <c r="D28" s="40"/>
      <c r="E28" s="40"/>
      <c r="F28" s="40">
        <v>1793</v>
      </c>
      <c r="G28" s="99"/>
      <c r="H28" s="99"/>
      <c r="I28" s="99">
        <v>2400</v>
      </c>
      <c r="J28" s="99"/>
      <c r="K28" s="99"/>
      <c r="L28" s="99">
        <v>2518</v>
      </c>
      <c r="M28" s="100"/>
      <c r="N28" s="83"/>
      <c r="O28" s="99">
        <v>2644</v>
      </c>
      <c r="P28" s="83"/>
      <c r="Q28" s="83"/>
      <c r="R28" s="113">
        <v>3078</v>
      </c>
      <c r="S28" s="113"/>
      <c r="T28" s="113"/>
      <c r="U28" s="84">
        <v>3367</v>
      </c>
    </row>
    <row r="29" spans="1:21" ht="15.75" thickBot="1" x14ac:dyDescent="0.3">
      <c r="A29" s="94" t="s">
        <v>66</v>
      </c>
      <c r="B29" s="63">
        <v>100</v>
      </c>
      <c r="C29" s="85">
        <v>103</v>
      </c>
      <c r="D29" s="85"/>
      <c r="E29" s="85"/>
      <c r="F29" s="85">
        <v>85</v>
      </c>
      <c r="G29" s="101"/>
      <c r="H29" s="101"/>
      <c r="I29" s="101">
        <v>114</v>
      </c>
      <c r="J29" s="101"/>
      <c r="K29" s="101"/>
      <c r="L29" s="101">
        <v>119</v>
      </c>
      <c r="M29" s="103"/>
      <c r="N29" s="103"/>
      <c r="O29" s="103">
        <v>125.24869729985788</v>
      </c>
      <c r="P29" s="86"/>
      <c r="Q29" s="86"/>
      <c r="R29" s="103">
        <v>145.80767408810999</v>
      </c>
      <c r="S29" s="227"/>
      <c r="T29" s="227"/>
      <c r="U29" s="71">
        <v>159.49786830885836</v>
      </c>
    </row>
    <row r="30" spans="1:21" ht="16.5" thickTop="1" x14ac:dyDescent="0.25">
      <c r="A30" s="117" t="s">
        <v>49</v>
      </c>
    </row>
    <row r="31" spans="1:21" x14ac:dyDescent="0.25">
      <c r="A31" s="494" t="s">
        <v>286</v>
      </c>
      <c r="B31" s="495"/>
      <c r="C31" s="495"/>
      <c r="D31" s="495"/>
      <c r="E31" s="495"/>
      <c r="F31" s="495"/>
      <c r="G31" s="495"/>
    </row>
  </sheetData>
  <mergeCells count="2">
    <mergeCell ref="A1:U1"/>
    <mergeCell ref="A31:G31"/>
  </mergeCells>
  <pageMargins left="0.70866141732283472" right="0.70866141732283472" top="0.74803149606299213" bottom="0.74803149606299213" header="0.31496062992125984" footer="0.31496062992125984"/>
  <pageSetup paperSize="9" scale="8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U31"/>
  <sheetViews>
    <sheetView zoomScale="75" zoomScaleNormal="75" workbookViewId="0">
      <selection activeCell="AE18" sqref="AE18"/>
    </sheetView>
  </sheetViews>
  <sheetFormatPr defaultRowHeight="15" x14ac:dyDescent="0.25"/>
  <cols>
    <col min="1" max="1" width="21.33203125" style="10" customWidth="1"/>
    <col min="2" max="20" width="9.33203125" style="10"/>
    <col min="21" max="21" width="10" style="276" bestFit="1" customWidth="1"/>
    <col min="22" max="259" width="9.33203125" style="10"/>
    <col min="260" max="260" width="23.1640625" style="10" customWidth="1"/>
    <col min="261" max="515" width="9.33203125" style="10"/>
    <col min="516" max="516" width="23.1640625" style="10" customWidth="1"/>
    <col min="517" max="771" width="9.33203125" style="10"/>
    <col min="772" max="772" width="23.1640625" style="10" customWidth="1"/>
    <col min="773" max="1027" width="9.33203125" style="10"/>
    <col min="1028" max="1028" width="23.1640625" style="10" customWidth="1"/>
    <col min="1029" max="1283" width="9.33203125" style="10"/>
    <col min="1284" max="1284" width="23.1640625" style="10" customWidth="1"/>
    <col min="1285" max="1539" width="9.33203125" style="10"/>
    <col min="1540" max="1540" width="23.1640625" style="10" customWidth="1"/>
    <col min="1541" max="1795" width="9.33203125" style="10"/>
    <col min="1796" max="1796" width="23.1640625" style="10" customWidth="1"/>
    <col min="1797" max="2051" width="9.33203125" style="10"/>
    <col min="2052" max="2052" width="23.1640625" style="10" customWidth="1"/>
    <col min="2053" max="2307" width="9.33203125" style="10"/>
    <col min="2308" max="2308" width="23.1640625" style="10" customWidth="1"/>
    <col min="2309" max="2563" width="9.33203125" style="10"/>
    <col min="2564" max="2564" width="23.1640625" style="10" customWidth="1"/>
    <col min="2565" max="2819" width="9.33203125" style="10"/>
    <col min="2820" max="2820" width="23.1640625" style="10" customWidth="1"/>
    <col min="2821" max="3075" width="9.33203125" style="10"/>
    <col min="3076" max="3076" width="23.1640625" style="10" customWidth="1"/>
    <col min="3077" max="3331" width="9.33203125" style="10"/>
    <col min="3332" max="3332" width="23.1640625" style="10" customWidth="1"/>
    <col min="3333" max="3587" width="9.33203125" style="10"/>
    <col min="3588" max="3588" width="23.1640625" style="10" customWidth="1"/>
    <col min="3589" max="3843" width="9.33203125" style="10"/>
    <col min="3844" max="3844" width="23.1640625" style="10" customWidth="1"/>
    <col min="3845" max="4099" width="9.33203125" style="10"/>
    <col min="4100" max="4100" width="23.1640625" style="10" customWidth="1"/>
    <col min="4101" max="4355" width="9.33203125" style="10"/>
    <col min="4356" max="4356" width="23.1640625" style="10" customWidth="1"/>
    <col min="4357" max="4611" width="9.33203125" style="10"/>
    <col min="4612" max="4612" width="23.1640625" style="10" customWidth="1"/>
    <col min="4613" max="4867" width="9.33203125" style="10"/>
    <col min="4868" max="4868" width="23.1640625" style="10" customWidth="1"/>
    <col min="4869" max="5123" width="9.33203125" style="10"/>
    <col min="5124" max="5124" width="23.1640625" style="10" customWidth="1"/>
    <col min="5125" max="5379" width="9.33203125" style="10"/>
    <col min="5380" max="5380" width="23.1640625" style="10" customWidth="1"/>
    <col min="5381" max="5635" width="9.33203125" style="10"/>
    <col min="5636" max="5636" width="23.1640625" style="10" customWidth="1"/>
    <col min="5637" max="5891" width="9.33203125" style="10"/>
    <col min="5892" max="5892" width="23.1640625" style="10" customWidth="1"/>
    <col min="5893" max="6147" width="9.33203125" style="10"/>
    <col min="6148" max="6148" width="23.1640625" style="10" customWidth="1"/>
    <col min="6149" max="6403" width="9.33203125" style="10"/>
    <col min="6404" max="6404" width="23.1640625" style="10" customWidth="1"/>
    <col min="6405" max="6659" width="9.33203125" style="10"/>
    <col min="6660" max="6660" width="23.1640625" style="10" customWidth="1"/>
    <col min="6661" max="6915" width="9.33203125" style="10"/>
    <col min="6916" max="6916" width="23.1640625" style="10" customWidth="1"/>
    <col min="6917" max="7171" width="9.33203125" style="10"/>
    <col min="7172" max="7172" width="23.1640625" style="10" customWidth="1"/>
    <col min="7173" max="7427" width="9.33203125" style="10"/>
    <col min="7428" max="7428" width="23.1640625" style="10" customWidth="1"/>
    <col min="7429" max="7683" width="9.33203125" style="10"/>
    <col min="7684" max="7684" width="23.1640625" style="10" customWidth="1"/>
    <col min="7685" max="7939" width="9.33203125" style="10"/>
    <col min="7940" max="7940" width="23.1640625" style="10" customWidth="1"/>
    <col min="7941" max="8195" width="9.33203125" style="10"/>
    <col min="8196" max="8196" width="23.1640625" style="10" customWidth="1"/>
    <col min="8197" max="8451" width="9.33203125" style="10"/>
    <col min="8452" max="8452" width="23.1640625" style="10" customWidth="1"/>
    <col min="8453" max="8707" width="9.33203125" style="10"/>
    <col min="8708" max="8708" width="23.1640625" style="10" customWidth="1"/>
    <col min="8709" max="8963" width="9.33203125" style="10"/>
    <col min="8964" max="8964" width="23.1640625" style="10" customWidth="1"/>
    <col min="8965" max="9219" width="9.33203125" style="10"/>
    <col min="9220" max="9220" width="23.1640625" style="10" customWidth="1"/>
    <col min="9221" max="9475" width="9.33203125" style="10"/>
    <col min="9476" max="9476" width="23.1640625" style="10" customWidth="1"/>
    <col min="9477" max="9731" width="9.33203125" style="10"/>
    <col min="9732" max="9732" width="23.1640625" style="10" customWidth="1"/>
    <col min="9733" max="9987" width="9.33203125" style="10"/>
    <col min="9988" max="9988" width="23.1640625" style="10" customWidth="1"/>
    <col min="9989" max="10243" width="9.33203125" style="10"/>
    <col min="10244" max="10244" width="23.1640625" style="10" customWidth="1"/>
    <col min="10245" max="10499" width="9.33203125" style="10"/>
    <col min="10500" max="10500" width="23.1640625" style="10" customWidth="1"/>
    <col min="10501" max="10755" width="9.33203125" style="10"/>
    <col min="10756" max="10756" width="23.1640625" style="10" customWidth="1"/>
    <col min="10757" max="11011" width="9.33203125" style="10"/>
    <col min="11012" max="11012" width="23.1640625" style="10" customWidth="1"/>
    <col min="11013" max="11267" width="9.33203125" style="10"/>
    <col min="11268" max="11268" width="23.1640625" style="10" customWidth="1"/>
    <col min="11269" max="11523" width="9.33203125" style="10"/>
    <col min="11524" max="11524" width="23.1640625" style="10" customWidth="1"/>
    <col min="11525" max="11779" width="9.33203125" style="10"/>
    <col min="11780" max="11780" width="23.1640625" style="10" customWidth="1"/>
    <col min="11781" max="12035" width="9.33203125" style="10"/>
    <col min="12036" max="12036" width="23.1640625" style="10" customWidth="1"/>
    <col min="12037" max="12291" width="9.33203125" style="10"/>
    <col min="12292" max="12292" width="23.1640625" style="10" customWidth="1"/>
    <col min="12293" max="12547" width="9.33203125" style="10"/>
    <col min="12548" max="12548" width="23.1640625" style="10" customWidth="1"/>
    <col min="12549" max="12803" width="9.33203125" style="10"/>
    <col min="12804" max="12804" width="23.1640625" style="10" customWidth="1"/>
    <col min="12805" max="13059" width="9.33203125" style="10"/>
    <col min="13060" max="13060" width="23.1640625" style="10" customWidth="1"/>
    <col min="13061" max="13315" width="9.33203125" style="10"/>
    <col min="13316" max="13316" width="23.1640625" style="10" customWidth="1"/>
    <col min="13317" max="13571" width="9.33203125" style="10"/>
    <col min="13572" max="13572" width="23.1640625" style="10" customWidth="1"/>
    <col min="13573" max="13827" width="9.33203125" style="10"/>
    <col min="13828" max="13828" width="23.1640625" style="10" customWidth="1"/>
    <col min="13829" max="14083" width="9.33203125" style="10"/>
    <col min="14084" max="14084" width="23.1640625" style="10" customWidth="1"/>
    <col min="14085" max="14339" width="9.33203125" style="10"/>
    <col min="14340" max="14340" width="23.1640625" style="10" customWidth="1"/>
    <col min="14341" max="14595" width="9.33203125" style="10"/>
    <col min="14596" max="14596" width="23.1640625" style="10" customWidth="1"/>
    <col min="14597" max="14851" width="9.33203125" style="10"/>
    <col min="14852" max="14852" width="23.1640625" style="10" customWidth="1"/>
    <col min="14853" max="15107" width="9.33203125" style="10"/>
    <col min="15108" max="15108" width="23.1640625" style="10" customWidth="1"/>
    <col min="15109" max="15363" width="9.33203125" style="10"/>
    <col min="15364" max="15364" width="23.1640625" style="10" customWidth="1"/>
    <col min="15365" max="15619" width="9.33203125" style="10"/>
    <col min="15620" max="15620" width="23.1640625" style="10" customWidth="1"/>
    <col min="15621" max="15875" width="9.33203125" style="10"/>
    <col min="15876" max="15876" width="23.1640625" style="10" customWidth="1"/>
    <col min="15877" max="16131" width="9.33203125" style="10"/>
    <col min="16132" max="16132" width="23.1640625" style="10" customWidth="1"/>
    <col min="16133" max="16384" width="9.33203125" style="10"/>
  </cols>
  <sheetData>
    <row r="1" spans="1:21" ht="21" customHeight="1" thickTop="1" thickBot="1" x14ac:dyDescent="0.3">
      <c r="A1" s="491" t="s">
        <v>478</v>
      </c>
      <c r="B1" s="492"/>
      <c r="C1" s="492"/>
      <c r="D1" s="492"/>
      <c r="E1" s="492"/>
      <c r="F1" s="492"/>
      <c r="G1" s="492"/>
      <c r="H1" s="492"/>
      <c r="I1" s="492"/>
      <c r="J1" s="492"/>
      <c r="K1" s="492"/>
      <c r="L1" s="492"/>
      <c r="M1" s="492"/>
      <c r="N1" s="492"/>
      <c r="O1" s="492"/>
      <c r="P1" s="492"/>
      <c r="Q1" s="492"/>
      <c r="R1" s="492"/>
      <c r="S1" s="492"/>
      <c r="T1" s="492"/>
      <c r="U1" s="493"/>
    </row>
    <row r="2" spans="1:21" ht="15.75" thickBot="1" x14ac:dyDescent="0.3">
      <c r="A2" s="87" t="s">
        <v>4</v>
      </c>
      <c r="B2" s="38">
        <v>1991</v>
      </c>
      <c r="C2" s="40">
        <v>1999</v>
      </c>
      <c r="D2" s="40">
        <v>2000</v>
      </c>
      <c r="E2" s="40">
        <v>2001</v>
      </c>
      <c r="F2" s="40">
        <v>2002</v>
      </c>
      <c r="G2" s="99">
        <v>2003</v>
      </c>
      <c r="H2" s="99">
        <v>2004</v>
      </c>
      <c r="I2" s="99">
        <v>2005</v>
      </c>
      <c r="J2" s="99">
        <v>2006</v>
      </c>
      <c r="K2" s="99">
        <v>2007</v>
      </c>
      <c r="L2" s="99">
        <v>2008</v>
      </c>
      <c r="M2" s="40">
        <v>2009</v>
      </c>
      <c r="N2" s="40">
        <v>2010</v>
      </c>
      <c r="O2" s="40">
        <v>2011</v>
      </c>
      <c r="P2" s="99">
        <v>2012</v>
      </c>
      <c r="Q2" s="99">
        <v>2013</v>
      </c>
      <c r="R2" s="104">
        <v>2014</v>
      </c>
      <c r="S2" s="104">
        <v>2015</v>
      </c>
      <c r="T2" s="104">
        <v>2016</v>
      </c>
      <c r="U2" s="803">
        <v>2017</v>
      </c>
    </row>
    <row r="3" spans="1:21" x14ac:dyDescent="0.25">
      <c r="A3" s="105" t="s">
        <v>261</v>
      </c>
      <c r="B3" s="43">
        <v>0</v>
      </c>
      <c r="C3" s="47">
        <v>0</v>
      </c>
      <c r="D3" s="47"/>
      <c r="E3" s="47"/>
      <c r="F3" s="47"/>
      <c r="G3" s="45"/>
      <c r="H3" s="45"/>
      <c r="I3" s="45">
        <v>0</v>
      </c>
      <c r="J3" s="45">
        <v>0</v>
      </c>
      <c r="K3" s="45"/>
      <c r="L3" s="45">
        <v>0</v>
      </c>
      <c r="M3" s="106"/>
      <c r="N3" s="106"/>
      <c r="O3" s="106">
        <v>0</v>
      </c>
      <c r="P3" s="107"/>
      <c r="Q3" s="107"/>
      <c r="R3" s="108">
        <v>0</v>
      </c>
      <c r="S3" s="108">
        <v>0</v>
      </c>
      <c r="T3" s="108">
        <v>0</v>
      </c>
      <c r="U3" s="804">
        <v>0</v>
      </c>
    </row>
    <row r="4" spans="1:21" x14ac:dyDescent="0.25">
      <c r="A4" s="89" t="s">
        <v>210</v>
      </c>
      <c r="B4" s="90">
        <v>9</v>
      </c>
      <c r="C4" s="77">
        <v>8</v>
      </c>
      <c r="D4" s="77"/>
      <c r="E4" s="77"/>
      <c r="F4" s="77">
        <v>9</v>
      </c>
      <c r="G4" s="36"/>
      <c r="H4" s="36"/>
      <c r="I4" s="36">
        <v>0</v>
      </c>
      <c r="J4" s="36"/>
      <c r="K4" s="36"/>
      <c r="L4" s="36">
        <v>0</v>
      </c>
      <c r="M4" s="109"/>
      <c r="N4" s="109"/>
      <c r="O4" s="109">
        <v>11</v>
      </c>
      <c r="P4" s="11"/>
      <c r="Q4" s="11"/>
      <c r="R4" s="78">
        <v>13</v>
      </c>
      <c r="S4" s="78"/>
      <c r="T4" s="78"/>
      <c r="U4" s="257">
        <v>0</v>
      </c>
    </row>
    <row r="5" spans="1:21" x14ac:dyDescent="0.25">
      <c r="A5" s="89" t="s">
        <v>211</v>
      </c>
      <c r="B5" s="90">
        <v>9</v>
      </c>
      <c r="C5" s="77">
        <v>5</v>
      </c>
      <c r="D5" s="77"/>
      <c r="E5" s="77"/>
      <c r="F5" s="77">
        <v>2</v>
      </c>
      <c r="G5" s="36"/>
      <c r="H5" s="36"/>
      <c r="I5" s="36">
        <v>2</v>
      </c>
      <c r="J5" s="36"/>
      <c r="K5" s="36"/>
      <c r="L5" s="36">
        <v>3</v>
      </c>
      <c r="M5" s="109"/>
      <c r="N5" s="109"/>
      <c r="O5" s="109">
        <v>10</v>
      </c>
      <c r="P5" s="11"/>
      <c r="Q5" s="11"/>
      <c r="R5" s="78">
        <v>1</v>
      </c>
      <c r="S5" s="78"/>
      <c r="T5" s="78"/>
      <c r="U5" s="257">
        <v>0</v>
      </c>
    </row>
    <row r="6" spans="1:21" x14ac:dyDescent="0.25">
      <c r="A6" s="89" t="s">
        <v>12</v>
      </c>
      <c r="B6" s="90">
        <v>35</v>
      </c>
      <c r="C6" s="77">
        <v>32</v>
      </c>
      <c r="D6" s="77">
        <v>80</v>
      </c>
      <c r="E6" s="77">
        <v>41</v>
      </c>
      <c r="F6" s="77">
        <v>42</v>
      </c>
      <c r="G6" s="36">
        <v>54</v>
      </c>
      <c r="H6" s="36">
        <v>52</v>
      </c>
      <c r="I6" s="36">
        <v>79</v>
      </c>
      <c r="J6" s="36">
        <v>67</v>
      </c>
      <c r="K6" s="36">
        <v>102</v>
      </c>
      <c r="L6" s="36">
        <v>133</v>
      </c>
      <c r="M6" s="109">
        <v>95</v>
      </c>
      <c r="N6" s="109">
        <v>72</v>
      </c>
      <c r="O6" s="109">
        <v>84</v>
      </c>
      <c r="P6" s="11">
        <v>94</v>
      </c>
      <c r="Q6" s="11">
        <v>87</v>
      </c>
      <c r="R6" s="78">
        <v>105</v>
      </c>
      <c r="S6" s="78">
        <v>123</v>
      </c>
      <c r="T6" s="78">
        <v>81</v>
      </c>
      <c r="U6" s="257">
        <v>90</v>
      </c>
    </row>
    <row r="7" spans="1:21" x14ac:dyDescent="0.25">
      <c r="A7" s="89" t="s">
        <v>212</v>
      </c>
      <c r="B7" s="90">
        <v>44</v>
      </c>
      <c r="C7" s="77">
        <v>20</v>
      </c>
      <c r="D7" s="77"/>
      <c r="E7" s="77"/>
      <c r="F7" s="77">
        <v>25</v>
      </c>
      <c r="G7" s="36"/>
      <c r="H7" s="36"/>
      <c r="I7" s="36">
        <v>25</v>
      </c>
      <c r="J7" s="36"/>
      <c r="K7" s="36"/>
      <c r="L7" s="36">
        <v>21</v>
      </c>
      <c r="M7" s="109"/>
      <c r="N7" s="109"/>
      <c r="O7" s="109">
        <v>44</v>
      </c>
      <c r="P7" s="11"/>
      <c r="Q7" s="11"/>
      <c r="R7" s="78">
        <v>38</v>
      </c>
      <c r="S7" s="78"/>
      <c r="T7" s="78"/>
      <c r="U7" s="257">
        <v>37</v>
      </c>
    </row>
    <row r="8" spans="1:21" x14ac:dyDescent="0.25">
      <c r="A8" s="89" t="s">
        <v>213</v>
      </c>
      <c r="B8" s="90">
        <v>41</v>
      </c>
      <c r="C8" s="77">
        <v>59</v>
      </c>
      <c r="D8" s="77"/>
      <c r="E8" s="77"/>
      <c r="F8" s="77">
        <v>25</v>
      </c>
      <c r="G8" s="36"/>
      <c r="H8" s="36"/>
      <c r="I8" s="36">
        <v>55</v>
      </c>
      <c r="J8" s="36"/>
      <c r="K8" s="36"/>
      <c r="L8" s="36">
        <v>87</v>
      </c>
      <c r="M8" s="109"/>
      <c r="N8" s="109"/>
      <c r="O8" s="109">
        <v>82</v>
      </c>
      <c r="P8" s="11"/>
      <c r="Q8" s="11"/>
      <c r="R8" s="78">
        <v>68</v>
      </c>
      <c r="S8" s="78"/>
      <c r="T8" s="78"/>
      <c r="U8" s="257">
        <v>58</v>
      </c>
    </row>
    <row r="9" spans="1:21" x14ac:dyDescent="0.25">
      <c r="A9" s="89" t="s">
        <v>214</v>
      </c>
      <c r="B9" s="90">
        <v>32</v>
      </c>
      <c r="C9" s="77">
        <v>18</v>
      </c>
      <c r="D9" s="77"/>
      <c r="E9" s="77"/>
      <c r="F9" s="77">
        <v>29</v>
      </c>
      <c r="G9" s="36"/>
      <c r="H9" s="36"/>
      <c r="I9" s="36">
        <v>37</v>
      </c>
      <c r="J9" s="36"/>
      <c r="K9" s="36"/>
      <c r="L9" s="36">
        <v>44</v>
      </c>
      <c r="M9" s="109"/>
      <c r="N9" s="109"/>
      <c r="O9" s="109">
        <v>55</v>
      </c>
      <c r="P9" s="11"/>
      <c r="Q9" s="11"/>
      <c r="R9" s="78">
        <v>60</v>
      </c>
      <c r="S9" s="78"/>
      <c r="T9" s="78"/>
      <c r="U9" s="257">
        <v>58</v>
      </c>
    </row>
    <row r="10" spans="1:21" x14ac:dyDescent="0.25">
      <c r="A10" s="89" t="s">
        <v>215</v>
      </c>
      <c r="B10" s="90">
        <v>1</v>
      </c>
      <c r="C10" s="77">
        <v>0</v>
      </c>
      <c r="D10" s="77"/>
      <c r="E10" s="77"/>
      <c r="F10" s="77">
        <v>0</v>
      </c>
      <c r="G10" s="36"/>
      <c r="H10" s="36"/>
      <c r="I10" s="36">
        <v>2</v>
      </c>
      <c r="J10" s="36"/>
      <c r="K10" s="36"/>
      <c r="L10" s="36">
        <v>8</v>
      </c>
      <c r="M10" s="109"/>
      <c r="N10" s="109"/>
      <c r="O10" s="109">
        <v>8</v>
      </c>
      <c r="P10" s="11"/>
      <c r="Q10" s="11"/>
      <c r="R10" s="78">
        <v>7</v>
      </c>
      <c r="S10" s="78"/>
      <c r="T10" s="78"/>
      <c r="U10" s="257">
        <v>11</v>
      </c>
    </row>
    <row r="11" spans="1:21" x14ac:dyDescent="0.25">
      <c r="A11" s="89" t="s">
        <v>19</v>
      </c>
      <c r="B11" s="90">
        <v>33</v>
      </c>
      <c r="C11" s="77">
        <v>47</v>
      </c>
      <c r="D11" s="77"/>
      <c r="E11" s="77">
        <v>57</v>
      </c>
      <c r="F11" s="77">
        <v>52</v>
      </c>
      <c r="G11" s="36">
        <v>45</v>
      </c>
      <c r="H11" s="36">
        <v>47</v>
      </c>
      <c r="I11" s="36">
        <v>59</v>
      </c>
      <c r="J11" s="36">
        <v>39</v>
      </c>
      <c r="K11" s="36">
        <v>59</v>
      </c>
      <c r="L11" s="36">
        <v>62</v>
      </c>
      <c r="M11" s="109">
        <v>60</v>
      </c>
      <c r="N11" s="109">
        <v>70</v>
      </c>
      <c r="O11" s="109">
        <v>83</v>
      </c>
      <c r="P11" s="11">
        <v>83</v>
      </c>
      <c r="Q11" s="11">
        <v>64</v>
      </c>
      <c r="R11" s="78">
        <v>91</v>
      </c>
      <c r="S11" s="78">
        <v>82</v>
      </c>
      <c r="T11" s="78">
        <v>76</v>
      </c>
      <c r="U11" s="257">
        <v>90</v>
      </c>
    </row>
    <row r="12" spans="1:21" x14ac:dyDescent="0.25">
      <c r="A12" s="89" t="s">
        <v>21</v>
      </c>
      <c r="B12" s="90">
        <v>146</v>
      </c>
      <c r="C12" s="77">
        <v>171</v>
      </c>
      <c r="D12" s="77">
        <v>140</v>
      </c>
      <c r="E12" s="77">
        <v>148</v>
      </c>
      <c r="F12" s="77">
        <v>165</v>
      </c>
      <c r="G12" s="36">
        <v>175</v>
      </c>
      <c r="H12" s="36">
        <v>205</v>
      </c>
      <c r="I12" s="36">
        <v>215</v>
      </c>
      <c r="J12" s="36">
        <v>239</v>
      </c>
      <c r="K12" s="36">
        <v>257</v>
      </c>
      <c r="L12" s="36">
        <v>211</v>
      </c>
      <c r="M12" s="109">
        <v>213</v>
      </c>
      <c r="N12" s="109">
        <v>251</v>
      </c>
      <c r="O12" s="109">
        <v>257</v>
      </c>
      <c r="P12" s="11">
        <v>289</v>
      </c>
      <c r="Q12" s="11">
        <v>283</v>
      </c>
      <c r="R12" s="78">
        <v>221</v>
      </c>
      <c r="S12" s="78">
        <v>270</v>
      </c>
      <c r="T12" s="78">
        <v>270</v>
      </c>
      <c r="U12" s="257">
        <v>272</v>
      </c>
    </row>
    <row r="13" spans="1:21" x14ac:dyDescent="0.25">
      <c r="A13" s="89" t="s">
        <v>217</v>
      </c>
      <c r="B13" s="90">
        <v>6</v>
      </c>
      <c r="C13" s="77">
        <v>10</v>
      </c>
      <c r="D13" s="77"/>
      <c r="E13" s="77"/>
      <c r="F13" s="77">
        <v>14</v>
      </c>
      <c r="G13" s="36"/>
      <c r="H13" s="36"/>
      <c r="I13" s="36">
        <v>20</v>
      </c>
      <c r="J13" s="36"/>
      <c r="K13" s="36"/>
      <c r="L13" s="36">
        <v>23</v>
      </c>
      <c r="M13" s="109"/>
      <c r="N13" s="109"/>
      <c r="O13" s="109">
        <v>38</v>
      </c>
      <c r="P13" s="11"/>
      <c r="Q13" s="11"/>
      <c r="R13" s="78">
        <v>32</v>
      </c>
      <c r="S13" s="78"/>
      <c r="T13" s="78"/>
      <c r="U13" s="257">
        <v>28</v>
      </c>
    </row>
    <row r="14" spans="1:21" x14ac:dyDescent="0.25">
      <c r="A14" s="89" t="s">
        <v>22</v>
      </c>
      <c r="B14" s="90">
        <v>55</v>
      </c>
      <c r="C14" s="77">
        <v>35</v>
      </c>
      <c r="D14" s="77">
        <v>44</v>
      </c>
      <c r="E14" s="77">
        <v>32</v>
      </c>
      <c r="F14" s="77">
        <v>22</v>
      </c>
      <c r="G14" s="36">
        <v>29</v>
      </c>
      <c r="H14" s="36">
        <v>21</v>
      </c>
      <c r="I14" s="36">
        <v>24</v>
      </c>
      <c r="J14" s="36">
        <v>35</v>
      </c>
      <c r="K14" s="36">
        <v>41</v>
      </c>
      <c r="L14" s="36">
        <v>46</v>
      </c>
      <c r="M14" s="109">
        <v>69</v>
      </c>
      <c r="N14" s="109">
        <v>56</v>
      </c>
      <c r="O14" s="109">
        <v>61</v>
      </c>
      <c r="P14" s="11">
        <v>52</v>
      </c>
      <c r="Q14" s="11">
        <v>58</v>
      </c>
      <c r="R14" s="78">
        <v>49</v>
      </c>
      <c r="S14" s="78">
        <v>49</v>
      </c>
      <c r="T14" s="78">
        <v>36</v>
      </c>
      <c r="U14" s="257">
        <v>38</v>
      </c>
    </row>
    <row r="15" spans="1:21" x14ac:dyDescent="0.25">
      <c r="A15" s="89" t="s">
        <v>24</v>
      </c>
      <c r="B15" s="90">
        <v>35</v>
      </c>
      <c r="C15" s="77">
        <v>26</v>
      </c>
      <c r="D15" s="77">
        <v>32</v>
      </c>
      <c r="E15" s="77">
        <v>40</v>
      </c>
      <c r="F15" s="77">
        <v>27</v>
      </c>
      <c r="G15" s="36">
        <v>48</v>
      </c>
      <c r="H15" s="36">
        <v>37</v>
      </c>
      <c r="I15" s="36">
        <v>38</v>
      </c>
      <c r="J15" s="36">
        <v>38</v>
      </c>
      <c r="K15" s="36">
        <v>83</v>
      </c>
      <c r="L15" s="36">
        <v>81</v>
      </c>
      <c r="M15" s="109">
        <v>95</v>
      </c>
      <c r="N15" s="109">
        <v>96</v>
      </c>
      <c r="O15" s="109">
        <v>118</v>
      </c>
      <c r="P15" s="11">
        <v>101</v>
      </c>
      <c r="Q15" s="11">
        <v>94</v>
      </c>
      <c r="R15" s="78">
        <v>88</v>
      </c>
      <c r="S15" s="78">
        <v>93</v>
      </c>
      <c r="T15" s="78">
        <v>91</v>
      </c>
      <c r="U15" s="257">
        <v>92</v>
      </c>
    </row>
    <row r="16" spans="1:21" x14ac:dyDescent="0.25">
      <c r="A16" s="89" t="s">
        <v>25</v>
      </c>
      <c r="B16" s="90">
        <v>74</v>
      </c>
      <c r="C16" s="77">
        <v>125</v>
      </c>
      <c r="D16" s="77">
        <v>126</v>
      </c>
      <c r="E16" s="77">
        <v>130</v>
      </c>
      <c r="F16" s="77">
        <v>132</v>
      </c>
      <c r="G16" s="36">
        <v>166</v>
      </c>
      <c r="H16" s="36">
        <v>138</v>
      </c>
      <c r="I16" s="36">
        <v>97</v>
      </c>
      <c r="J16" s="36">
        <v>110</v>
      </c>
      <c r="K16" s="36">
        <v>149</v>
      </c>
      <c r="L16" s="36">
        <v>108</v>
      </c>
      <c r="M16" s="109">
        <v>118</v>
      </c>
      <c r="N16" s="109">
        <v>179</v>
      </c>
      <c r="O16" s="109">
        <v>122</v>
      </c>
      <c r="P16" s="11">
        <v>110</v>
      </c>
      <c r="Q16" s="11">
        <v>108</v>
      </c>
      <c r="R16" s="78">
        <v>99</v>
      </c>
      <c r="S16" s="78">
        <v>84</v>
      </c>
      <c r="T16" s="78">
        <v>101</v>
      </c>
      <c r="U16" s="257">
        <v>105</v>
      </c>
    </row>
    <row r="17" spans="1:21" x14ac:dyDescent="0.25">
      <c r="A17" s="89" t="s">
        <v>219</v>
      </c>
      <c r="B17" s="90">
        <v>28</v>
      </c>
      <c r="C17" s="77">
        <v>24</v>
      </c>
      <c r="D17" s="77">
        <v>11</v>
      </c>
      <c r="E17" s="77"/>
      <c r="F17" s="77">
        <v>16</v>
      </c>
      <c r="G17" s="36"/>
      <c r="H17" s="36"/>
      <c r="I17" s="36">
        <v>20</v>
      </c>
      <c r="J17" s="36"/>
      <c r="K17" s="36"/>
      <c r="L17" s="36">
        <v>29</v>
      </c>
      <c r="M17" s="109"/>
      <c r="N17" s="109"/>
      <c r="O17" s="109">
        <v>58</v>
      </c>
      <c r="P17" s="11"/>
      <c r="Q17" s="11"/>
      <c r="R17" s="78">
        <v>35</v>
      </c>
      <c r="S17" s="78"/>
      <c r="T17" s="78"/>
      <c r="U17" s="257">
        <v>39</v>
      </c>
    </row>
    <row r="18" spans="1:21" x14ac:dyDescent="0.25">
      <c r="A18" s="89" t="s">
        <v>220</v>
      </c>
      <c r="B18" s="90">
        <v>11</v>
      </c>
      <c r="C18" s="77">
        <v>12</v>
      </c>
      <c r="D18" s="77"/>
      <c r="E18" s="77"/>
      <c r="F18" s="77">
        <v>12</v>
      </c>
      <c r="G18" s="36"/>
      <c r="H18" s="36"/>
      <c r="I18" s="36">
        <v>9</v>
      </c>
      <c r="J18" s="36"/>
      <c r="K18" s="36"/>
      <c r="L18" s="36">
        <v>24</v>
      </c>
      <c r="M18" s="109"/>
      <c r="N18" s="109"/>
      <c r="O18" s="109">
        <v>32</v>
      </c>
      <c r="P18" s="11"/>
      <c r="Q18" s="11"/>
      <c r="R18" s="78">
        <v>49</v>
      </c>
      <c r="S18" s="78"/>
      <c r="T18" s="78"/>
      <c r="U18" s="257">
        <v>37</v>
      </c>
    </row>
    <row r="19" spans="1:21" x14ac:dyDescent="0.25">
      <c r="A19" s="89" t="s">
        <v>221</v>
      </c>
      <c r="B19" s="90">
        <v>0</v>
      </c>
      <c r="C19" s="77">
        <v>2</v>
      </c>
      <c r="D19" s="77"/>
      <c r="E19" s="77"/>
      <c r="F19" s="77">
        <v>3</v>
      </c>
      <c r="G19" s="36"/>
      <c r="H19" s="36"/>
      <c r="I19" s="36">
        <v>2</v>
      </c>
      <c r="J19" s="36"/>
      <c r="K19" s="36"/>
      <c r="L19" s="36">
        <v>10</v>
      </c>
      <c r="M19" s="109"/>
      <c r="N19" s="109"/>
      <c r="O19" s="109">
        <v>22</v>
      </c>
      <c r="P19" s="11"/>
      <c r="Q19" s="11"/>
      <c r="R19" s="78">
        <v>12</v>
      </c>
      <c r="S19" s="78"/>
      <c r="T19" s="78"/>
      <c r="U19" s="257">
        <v>19</v>
      </c>
    </row>
    <row r="20" spans="1:21" x14ac:dyDescent="0.25">
      <c r="A20" s="89" t="s">
        <v>33</v>
      </c>
      <c r="B20" s="90">
        <v>53</v>
      </c>
      <c r="C20" s="77">
        <v>78</v>
      </c>
      <c r="D20" s="77">
        <v>117</v>
      </c>
      <c r="E20" s="77">
        <v>113</v>
      </c>
      <c r="F20" s="77">
        <v>100</v>
      </c>
      <c r="G20" s="36">
        <v>149</v>
      </c>
      <c r="H20" s="36">
        <v>143</v>
      </c>
      <c r="I20" s="36">
        <v>172</v>
      </c>
      <c r="J20" s="36">
        <v>153</v>
      </c>
      <c r="K20" s="36">
        <v>191</v>
      </c>
      <c r="L20" s="36">
        <v>157</v>
      </c>
      <c r="M20" s="109">
        <v>170</v>
      </c>
      <c r="N20" s="109">
        <v>165</v>
      </c>
      <c r="O20" s="109">
        <v>150</v>
      </c>
      <c r="P20" s="11">
        <v>140</v>
      </c>
      <c r="Q20" s="11">
        <v>92</v>
      </c>
      <c r="R20" s="78">
        <v>109</v>
      </c>
      <c r="S20" s="78">
        <v>149</v>
      </c>
      <c r="T20" s="78">
        <v>101</v>
      </c>
      <c r="U20" s="257">
        <v>136</v>
      </c>
    </row>
    <row r="21" spans="1:21" x14ac:dyDescent="0.25">
      <c r="A21" s="89" t="s">
        <v>223</v>
      </c>
      <c r="B21" s="90">
        <v>28</v>
      </c>
      <c r="C21" s="77">
        <v>34</v>
      </c>
      <c r="D21" s="77"/>
      <c r="E21" s="77"/>
      <c r="F21" s="77">
        <v>24</v>
      </c>
      <c r="G21" s="36"/>
      <c r="H21" s="36"/>
      <c r="I21" s="36">
        <v>50</v>
      </c>
      <c r="J21" s="36"/>
      <c r="K21" s="36"/>
      <c r="L21" s="36">
        <v>72</v>
      </c>
      <c r="M21" s="109"/>
      <c r="N21" s="109"/>
      <c r="O21" s="109">
        <v>79</v>
      </c>
      <c r="P21" s="11"/>
      <c r="Q21" s="11"/>
      <c r="R21" s="78">
        <v>47</v>
      </c>
      <c r="S21" s="78"/>
      <c r="T21" s="78"/>
      <c r="U21" s="257">
        <v>50</v>
      </c>
    </row>
    <row r="22" spans="1:21" x14ac:dyDescent="0.25">
      <c r="A22" s="89" t="s">
        <v>283</v>
      </c>
      <c r="B22" s="90">
        <v>39</v>
      </c>
      <c r="C22" s="77">
        <v>20</v>
      </c>
      <c r="D22" s="77">
        <v>17</v>
      </c>
      <c r="E22" s="77">
        <v>24</v>
      </c>
      <c r="F22" s="77">
        <v>23</v>
      </c>
      <c r="G22" s="36">
        <v>24</v>
      </c>
      <c r="H22" s="36">
        <v>21</v>
      </c>
      <c r="I22" s="36">
        <v>30</v>
      </c>
      <c r="J22" s="36">
        <v>27</v>
      </c>
      <c r="K22" s="36">
        <v>24</v>
      </c>
      <c r="L22" s="36">
        <v>19</v>
      </c>
      <c r="M22" s="109">
        <v>25</v>
      </c>
      <c r="N22" s="109">
        <v>39</v>
      </c>
      <c r="O22" s="109">
        <v>50</v>
      </c>
      <c r="P22" s="11">
        <v>70</v>
      </c>
      <c r="Q22" s="11">
        <v>61</v>
      </c>
      <c r="R22" s="78">
        <v>77</v>
      </c>
      <c r="S22" s="78">
        <v>62</v>
      </c>
      <c r="T22" s="78">
        <v>69</v>
      </c>
      <c r="U22" s="257">
        <v>65</v>
      </c>
    </row>
    <row r="23" spans="1:21" x14ac:dyDescent="0.25">
      <c r="A23" s="89" t="s">
        <v>40</v>
      </c>
      <c r="B23" s="90">
        <v>93</v>
      </c>
      <c r="C23" s="77">
        <v>54</v>
      </c>
      <c r="D23" s="77">
        <v>92</v>
      </c>
      <c r="E23" s="77">
        <v>114</v>
      </c>
      <c r="F23" s="77">
        <v>80</v>
      </c>
      <c r="G23" s="36">
        <v>99</v>
      </c>
      <c r="H23" s="36">
        <v>97</v>
      </c>
      <c r="I23" s="36">
        <v>93</v>
      </c>
      <c r="J23" s="36">
        <v>114</v>
      </c>
      <c r="K23" s="36">
        <v>146</v>
      </c>
      <c r="L23" s="36">
        <v>111</v>
      </c>
      <c r="M23" s="109">
        <v>143</v>
      </c>
      <c r="N23" s="109">
        <v>124</v>
      </c>
      <c r="O23" s="109">
        <v>167</v>
      </c>
      <c r="P23" s="11">
        <v>136</v>
      </c>
      <c r="Q23" s="11">
        <v>123</v>
      </c>
      <c r="R23" s="78">
        <v>128</v>
      </c>
      <c r="S23" s="78">
        <v>136</v>
      </c>
      <c r="T23" s="78">
        <v>114</v>
      </c>
      <c r="U23" s="257">
        <v>149</v>
      </c>
    </row>
    <row r="24" spans="1:21" x14ac:dyDescent="0.25">
      <c r="A24" s="89" t="s">
        <v>41</v>
      </c>
      <c r="B24" s="90">
        <v>22</v>
      </c>
      <c r="C24" s="77">
        <v>28</v>
      </c>
      <c r="D24" s="77">
        <v>22</v>
      </c>
      <c r="E24" s="77">
        <v>39</v>
      </c>
      <c r="F24" s="77">
        <v>36</v>
      </c>
      <c r="G24" s="36">
        <v>17</v>
      </c>
      <c r="H24" s="36">
        <v>33</v>
      </c>
      <c r="I24" s="36">
        <v>36</v>
      </c>
      <c r="J24" s="36">
        <v>34</v>
      </c>
      <c r="K24" s="36">
        <v>69</v>
      </c>
      <c r="L24" s="36">
        <v>53</v>
      </c>
      <c r="M24" s="109">
        <v>53</v>
      </c>
      <c r="N24" s="109">
        <v>61</v>
      </c>
      <c r="O24" s="109">
        <v>91</v>
      </c>
      <c r="P24" s="11">
        <v>102</v>
      </c>
      <c r="Q24" s="11">
        <v>97</v>
      </c>
      <c r="R24" s="78">
        <v>112</v>
      </c>
      <c r="S24" s="78">
        <v>127</v>
      </c>
      <c r="T24" s="78">
        <v>67</v>
      </c>
      <c r="U24" s="257">
        <v>118</v>
      </c>
    </row>
    <row r="25" spans="1:21" x14ac:dyDescent="0.25">
      <c r="A25" s="89" t="s">
        <v>224</v>
      </c>
      <c r="B25" s="90">
        <v>11</v>
      </c>
      <c r="C25" s="77">
        <v>8</v>
      </c>
      <c r="D25" s="77"/>
      <c r="E25" s="77"/>
      <c r="F25" s="77">
        <v>9</v>
      </c>
      <c r="G25" s="36"/>
      <c r="H25" s="36"/>
      <c r="I25" s="36">
        <v>9</v>
      </c>
      <c r="J25" s="36"/>
      <c r="K25" s="36"/>
      <c r="L25" s="36">
        <v>20</v>
      </c>
      <c r="M25" s="109"/>
      <c r="N25" s="109"/>
      <c r="O25" s="109">
        <v>25</v>
      </c>
      <c r="P25" s="11"/>
      <c r="Q25" s="11"/>
      <c r="R25" s="78">
        <v>19</v>
      </c>
      <c r="S25" s="78"/>
      <c r="T25" s="78"/>
      <c r="U25" s="257">
        <v>10</v>
      </c>
    </row>
    <row r="26" spans="1:21" x14ac:dyDescent="0.25">
      <c r="A26" s="89" t="s">
        <v>148</v>
      </c>
      <c r="B26" s="90"/>
      <c r="C26" s="77"/>
      <c r="D26" s="77"/>
      <c r="E26" s="77"/>
      <c r="F26" s="77"/>
      <c r="G26" s="36"/>
      <c r="H26" s="36"/>
      <c r="I26" s="36"/>
      <c r="J26" s="36"/>
      <c r="K26" s="36"/>
      <c r="L26" s="36"/>
      <c r="M26" s="109"/>
      <c r="N26" s="109"/>
      <c r="O26" s="109"/>
      <c r="P26" s="11">
        <v>3</v>
      </c>
      <c r="Q26" s="11">
        <v>1</v>
      </c>
      <c r="R26" s="78">
        <v>6</v>
      </c>
      <c r="S26" s="78">
        <v>0</v>
      </c>
      <c r="T26" s="78">
        <v>1</v>
      </c>
      <c r="U26" s="257">
        <v>2</v>
      </c>
    </row>
    <row r="27" spans="1:21" ht="15.75" thickBot="1" x14ac:dyDescent="0.3">
      <c r="A27" s="91" t="s">
        <v>226</v>
      </c>
      <c r="B27" s="92">
        <v>12</v>
      </c>
      <c r="C27" s="79">
        <v>3</v>
      </c>
      <c r="D27" s="79"/>
      <c r="E27" s="79"/>
      <c r="F27" s="79">
        <v>3</v>
      </c>
      <c r="G27" s="97"/>
      <c r="H27" s="97"/>
      <c r="I27" s="97">
        <v>16</v>
      </c>
      <c r="J27" s="97"/>
      <c r="K27" s="97"/>
      <c r="L27" s="97">
        <v>14</v>
      </c>
      <c r="M27" s="110"/>
      <c r="N27" s="110"/>
      <c r="O27" s="110">
        <v>14</v>
      </c>
      <c r="P27" s="80"/>
      <c r="Q27" s="80"/>
      <c r="R27" s="81">
        <v>35</v>
      </c>
      <c r="S27" s="81"/>
      <c r="T27" s="81"/>
      <c r="U27" s="799">
        <v>32</v>
      </c>
    </row>
    <row r="28" spans="1:21" ht="15.75" thickBot="1" x14ac:dyDescent="0.3">
      <c r="A28" s="87" t="s">
        <v>65</v>
      </c>
      <c r="B28" s="38">
        <v>817</v>
      </c>
      <c r="C28" s="40">
        <v>819</v>
      </c>
      <c r="D28" s="40"/>
      <c r="E28" s="40"/>
      <c r="F28" s="40">
        <v>850</v>
      </c>
      <c r="G28" s="99"/>
      <c r="H28" s="99"/>
      <c r="I28" s="99">
        <v>1090</v>
      </c>
      <c r="J28" s="99"/>
      <c r="K28" s="99"/>
      <c r="L28" s="99">
        <v>1336</v>
      </c>
      <c r="M28" s="111"/>
      <c r="N28" s="111"/>
      <c r="O28" s="112">
        <v>1661</v>
      </c>
      <c r="P28" s="83"/>
      <c r="Q28" s="83"/>
      <c r="R28" s="113">
        <v>1501</v>
      </c>
      <c r="S28" s="113"/>
      <c r="T28" s="113"/>
      <c r="U28" s="805">
        <v>1536</v>
      </c>
    </row>
    <row r="29" spans="1:21" ht="15.75" thickBot="1" x14ac:dyDescent="0.3">
      <c r="A29" s="94" t="s">
        <v>66</v>
      </c>
      <c r="B29" s="63">
        <v>100</v>
      </c>
      <c r="C29" s="85">
        <v>100</v>
      </c>
      <c r="D29" s="85"/>
      <c r="E29" s="85"/>
      <c r="F29" s="85">
        <v>104</v>
      </c>
      <c r="G29" s="101"/>
      <c r="H29" s="101"/>
      <c r="I29" s="101">
        <v>133</v>
      </c>
      <c r="J29" s="101"/>
      <c r="K29" s="101"/>
      <c r="L29" s="101">
        <v>164</v>
      </c>
      <c r="M29" s="114"/>
      <c r="N29" s="114"/>
      <c r="O29" s="115">
        <v>203.30477356181152</v>
      </c>
      <c r="P29" s="86"/>
      <c r="Q29" s="86"/>
      <c r="R29" s="116">
        <v>183.72093023255815</v>
      </c>
      <c r="S29" s="116"/>
      <c r="T29" s="116"/>
      <c r="U29" s="802">
        <v>188.00489596083233</v>
      </c>
    </row>
    <row r="30" spans="1:21" ht="16.5" thickTop="1" x14ac:dyDescent="0.25">
      <c r="A30" s="117" t="s">
        <v>49</v>
      </c>
    </row>
    <row r="31" spans="1:21" x14ac:dyDescent="0.25">
      <c r="A31" s="494" t="s">
        <v>286</v>
      </c>
      <c r="B31" s="495"/>
      <c r="C31" s="495"/>
      <c r="D31" s="495"/>
      <c r="E31" s="495"/>
      <c r="F31" s="495"/>
      <c r="G31" s="495"/>
    </row>
  </sheetData>
  <mergeCells count="2">
    <mergeCell ref="A1:U1"/>
    <mergeCell ref="A31:G31"/>
  </mergeCells>
  <pageMargins left="0.70866141732283472" right="0.70866141732283472" top="0.74803149606299213" bottom="0.74803149606299213" header="0.31496062992125984" footer="0.31496062992125984"/>
  <pageSetup paperSize="9" scale="83"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17"/>
  <sheetViews>
    <sheetView zoomScale="75" zoomScaleNormal="75" zoomScalePageLayoutView="75" workbookViewId="0">
      <selection activeCell="P31" sqref="P31"/>
    </sheetView>
  </sheetViews>
  <sheetFormatPr defaultRowHeight="15" x14ac:dyDescent="0.25"/>
  <cols>
    <col min="1" max="1" width="21.6640625" style="10" customWidth="1"/>
    <col min="2" max="20" width="9.33203125" style="10"/>
    <col min="21" max="21" width="10" style="276" bestFit="1" customWidth="1"/>
    <col min="22" max="259" width="9.33203125" style="10"/>
    <col min="260" max="260" width="23.1640625" style="10" customWidth="1"/>
    <col min="261" max="515" width="9.33203125" style="10"/>
    <col min="516" max="516" width="23.1640625" style="10" customWidth="1"/>
    <col min="517" max="771" width="9.33203125" style="10"/>
    <col min="772" max="772" width="23.1640625" style="10" customWidth="1"/>
    <col min="773" max="1027" width="9.33203125" style="10"/>
    <col min="1028" max="1028" width="23.1640625" style="10" customWidth="1"/>
    <col min="1029" max="1283" width="9.33203125" style="10"/>
    <col min="1284" max="1284" width="23.1640625" style="10" customWidth="1"/>
    <col min="1285" max="1539" width="9.33203125" style="10"/>
    <col min="1540" max="1540" width="23.1640625" style="10" customWidth="1"/>
    <col min="1541" max="1795" width="9.33203125" style="10"/>
    <col min="1796" max="1796" width="23.1640625" style="10" customWidth="1"/>
    <col min="1797" max="2051" width="9.33203125" style="10"/>
    <col min="2052" max="2052" width="23.1640625" style="10" customWidth="1"/>
    <col min="2053" max="2307" width="9.33203125" style="10"/>
    <col min="2308" max="2308" width="23.1640625" style="10" customWidth="1"/>
    <col min="2309" max="2563" width="9.33203125" style="10"/>
    <col min="2564" max="2564" width="23.1640625" style="10" customWidth="1"/>
    <col min="2565" max="2819" width="9.33203125" style="10"/>
    <col min="2820" max="2820" width="23.1640625" style="10" customWidth="1"/>
    <col min="2821" max="3075" width="9.33203125" style="10"/>
    <col min="3076" max="3076" width="23.1640625" style="10" customWidth="1"/>
    <col min="3077" max="3331" width="9.33203125" style="10"/>
    <col min="3332" max="3332" width="23.1640625" style="10" customWidth="1"/>
    <col min="3333" max="3587" width="9.33203125" style="10"/>
    <col min="3588" max="3588" width="23.1640625" style="10" customWidth="1"/>
    <col min="3589" max="3843" width="9.33203125" style="10"/>
    <col min="3844" max="3844" width="23.1640625" style="10" customWidth="1"/>
    <col min="3845" max="4099" width="9.33203125" style="10"/>
    <col min="4100" max="4100" width="23.1640625" style="10" customWidth="1"/>
    <col min="4101" max="4355" width="9.33203125" style="10"/>
    <col min="4356" max="4356" width="23.1640625" style="10" customWidth="1"/>
    <col min="4357" max="4611" width="9.33203125" style="10"/>
    <col min="4612" max="4612" width="23.1640625" style="10" customWidth="1"/>
    <col min="4613" max="4867" width="9.33203125" style="10"/>
    <col min="4868" max="4868" width="23.1640625" style="10" customWidth="1"/>
    <col min="4869" max="5123" width="9.33203125" style="10"/>
    <col min="5124" max="5124" width="23.1640625" style="10" customWidth="1"/>
    <col min="5125" max="5379" width="9.33203125" style="10"/>
    <col min="5380" max="5380" width="23.1640625" style="10" customWidth="1"/>
    <col min="5381" max="5635" width="9.33203125" style="10"/>
    <col min="5636" max="5636" width="23.1640625" style="10" customWidth="1"/>
    <col min="5637" max="5891" width="9.33203125" style="10"/>
    <col min="5892" max="5892" width="23.1640625" style="10" customWidth="1"/>
    <col min="5893" max="6147" width="9.33203125" style="10"/>
    <col min="6148" max="6148" width="23.1640625" style="10" customWidth="1"/>
    <col min="6149" max="6403" width="9.33203125" style="10"/>
    <col min="6404" max="6404" width="23.1640625" style="10" customWidth="1"/>
    <col min="6405" max="6659" width="9.33203125" style="10"/>
    <col min="6660" max="6660" width="23.1640625" style="10" customWidth="1"/>
    <col min="6661" max="6915" width="9.33203125" style="10"/>
    <col min="6916" max="6916" width="23.1640625" style="10" customWidth="1"/>
    <col min="6917" max="7171" width="9.33203125" style="10"/>
    <col min="7172" max="7172" width="23.1640625" style="10" customWidth="1"/>
    <col min="7173" max="7427" width="9.33203125" style="10"/>
    <col min="7428" max="7428" width="23.1640625" style="10" customWidth="1"/>
    <col min="7429" max="7683" width="9.33203125" style="10"/>
    <col min="7684" max="7684" width="23.1640625" style="10" customWidth="1"/>
    <col min="7685" max="7939" width="9.33203125" style="10"/>
    <col min="7940" max="7940" width="23.1640625" style="10" customWidth="1"/>
    <col min="7941" max="8195" width="9.33203125" style="10"/>
    <col min="8196" max="8196" width="23.1640625" style="10" customWidth="1"/>
    <col min="8197" max="8451" width="9.33203125" style="10"/>
    <col min="8452" max="8452" width="23.1640625" style="10" customWidth="1"/>
    <col min="8453" max="8707" width="9.33203125" style="10"/>
    <col min="8708" max="8708" width="23.1640625" style="10" customWidth="1"/>
    <col min="8709" max="8963" width="9.33203125" style="10"/>
    <col min="8964" max="8964" width="23.1640625" style="10" customWidth="1"/>
    <col min="8965" max="9219" width="9.33203125" style="10"/>
    <col min="9220" max="9220" width="23.1640625" style="10" customWidth="1"/>
    <col min="9221" max="9475" width="9.33203125" style="10"/>
    <col min="9476" max="9476" width="23.1640625" style="10" customWidth="1"/>
    <col min="9477" max="9731" width="9.33203125" style="10"/>
    <col min="9732" max="9732" width="23.1640625" style="10" customWidth="1"/>
    <col min="9733" max="9987" width="9.33203125" style="10"/>
    <col min="9988" max="9988" width="23.1640625" style="10" customWidth="1"/>
    <col min="9989" max="10243" width="9.33203125" style="10"/>
    <col min="10244" max="10244" width="23.1640625" style="10" customWidth="1"/>
    <col min="10245" max="10499" width="9.33203125" style="10"/>
    <col min="10500" max="10500" width="23.1640625" style="10" customWidth="1"/>
    <col min="10501" max="10755" width="9.33203125" style="10"/>
    <col min="10756" max="10756" width="23.1640625" style="10" customWidth="1"/>
    <col min="10757" max="11011" width="9.33203125" style="10"/>
    <col min="11012" max="11012" width="23.1640625" style="10" customWidth="1"/>
    <col min="11013" max="11267" width="9.33203125" style="10"/>
    <col min="11268" max="11268" width="23.1640625" style="10" customWidth="1"/>
    <col min="11269" max="11523" width="9.33203125" style="10"/>
    <col min="11524" max="11524" width="23.1640625" style="10" customWidth="1"/>
    <col min="11525" max="11779" width="9.33203125" style="10"/>
    <col min="11780" max="11780" width="23.1640625" style="10" customWidth="1"/>
    <col min="11781" max="12035" width="9.33203125" style="10"/>
    <col min="12036" max="12036" width="23.1640625" style="10" customWidth="1"/>
    <col min="12037" max="12291" width="9.33203125" style="10"/>
    <col min="12292" max="12292" width="23.1640625" style="10" customWidth="1"/>
    <col min="12293" max="12547" width="9.33203125" style="10"/>
    <col min="12548" max="12548" width="23.1640625" style="10" customWidth="1"/>
    <col min="12549" max="12803" width="9.33203125" style="10"/>
    <col min="12804" max="12804" width="23.1640625" style="10" customWidth="1"/>
    <col min="12805" max="13059" width="9.33203125" style="10"/>
    <col min="13060" max="13060" width="23.1640625" style="10" customWidth="1"/>
    <col min="13061" max="13315" width="9.33203125" style="10"/>
    <col min="13316" max="13316" width="23.1640625" style="10" customWidth="1"/>
    <col min="13317" max="13571" width="9.33203125" style="10"/>
    <col min="13572" max="13572" width="23.1640625" style="10" customWidth="1"/>
    <col min="13573" max="13827" width="9.33203125" style="10"/>
    <col min="13828" max="13828" width="23.1640625" style="10" customWidth="1"/>
    <col min="13829" max="14083" width="9.33203125" style="10"/>
    <col min="14084" max="14084" width="23.1640625" style="10" customWidth="1"/>
    <col min="14085" max="14339" width="9.33203125" style="10"/>
    <col min="14340" max="14340" width="23.1640625" style="10" customWidth="1"/>
    <col min="14341" max="14595" width="9.33203125" style="10"/>
    <col min="14596" max="14596" width="23.1640625" style="10" customWidth="1"/>
    <col min="14597" max="14851" width="9.33203125" style="10"/>
    <col min="14852" max="14852" width="23.1640625" style="10" customWidth="1"/>
    <col min="14853" max="15107" width="9.33203125" style="10"/>
    <col min="15108" max="15108" width="23.1640625" style="10" customWidth="1"/>
    <col min="15109" max="15363" width="9.33203125" style="10"/>
    <col min="15364" max="15364" width="23.1640625" style="10" customWidth="1"/>
    <col min="15365" max="15619" width="9.33203125" style="10"/>
    <col min="15620" max="15620" width="23.1640625" style="10" customWidth="1"/>
    <col min="15621" max="15875" width="9.33203125" style="10"/>
    <col min="15876" max="15876" width="23.1640625" style="10" customWidth="1"/>
    <col min="15877" max="16131" width="9.33203125" style="10"/>
    <col min="16132" max="16132" width="23.1640625" style="10" customWidth="1"/>
    <col min="16133" max="16384" width="9.33203125" style="10"/>
  </cols>
  <sheetData>
    <row r="1" spans="1:21" ht="21" customHeight="1" thickTop="1" thickBot="1" x14ac:dyDescent="0.3">
      <c r="A1" s="491" t="s">
        <v>479</v>
      </c>
      <c r="B1" s="492"/>
      <c r="C1" s="492"/>
      <c r="D1" s="492"/>
      <c r="E1" s="492"/>
      <c r="F1" s="492"/>
      <c r="G1" s="492"/>
      <c r="H1" s="492"/>
      <c r="I1" s="492"/>
      <c r="J1" s="492"/>
      <c r="K1" s="492"/>
      <c r="L1" s="492"/>
      <c r="M1" s="492"/>
      <c r="N1" s="492"/>
      <c r="O1" s="492"/>
      <c r="P1" s="492"/>
      <c r="Q1" s="492"/>
      <c r="R1" s="492"/>
      <c r="S1" s="492"/>
      <c r="T1" s="492"/>
      <c r="U1" s="493"/>
    </row>
    <row r="2" spans="1:21" ht="15.75" thickBot="1" x14ac:dyDescent="0.3">
      <c r="A2" s="87" t="s">
        <v>4</v>
      </c>
      <c r="B2" s="258">
        <v>1991</v>
      </c>
      <c r="C2" s="259">
        <v>1999</v>
      </c>
      <c r="D2" s="259">
        <v>2000</v>
      </c>
      <c r="E2" s="259">
        <v>2001</v>
      </c>
      <c r="F2" s="259">
        <v>2002</v>
      </c>
      <c r="G2" s="259">
        <v>2003</v>
      </c>
      <c r="H2" s="259">
        <v>2004</v>
      </c>
      <c r="I2" s="259">
        <v>2005</v>
      </c>
      <c r="J2" s="259">
        <v>2006</v>
      </c>
      <c r="K2" s="259">
        <v>2007</v>
      </c>
      <c r="L2" s="259">
        <v>2008</v>
      </c>
      <c r="M2" s="259">
        <v>2009</v>
      </c>
      <c r="N2" s="259">
        <v>2010</v>
      </c>
      <c r="O2" s="259">
        <v>2011</v>
      </c>
      <c r="P2" s="259">
        <v>2012</v>
      </c>
      <c r="Q2" s="259">
        <v>2013</v>
      </c>
      <c r="R2" s="260">
        <v>2014</v>
      </c>
      <c r="S2" s="260">
        <v>2015</v>
      </c>
      <c r="T2" s="260">
        <v>2016</v>
      </c>
      <c r="U2" s="791">
        <v>2017</v>
      </c>
    </row>
    <row r="3" spans="1:21" x14ac:dyDescent="0.25">
      <c r="A3" s="88" t="s">
        <v>7</v>
      </c>
      <c r="B3" s="49">
        <v>210</v>
      </c>
      <c r="C3" s="52">
        <v>20</v>
      </c>
      <c r="D3" s="52">
        <v>17</v>
      </c>
      <c r="E3" s="52"/>
      <c r="F3" s="52">
        <v>29</v>
      </c>
      <c r="G3" s="51">
        <v>27</v>
      </c>
      <c r="H3" s="51"/>
      <c r="I3" s="51">
        <v>25</v>
      </c>
      <c r="J3" s="51"/>
      <c r="K3" s="51"/>
      <c r="L3" s="51">
        <v>42</v>
      </c>
      <c r="M3" s="95"/>
      <c r="N3" s="74"/>
      <c r="O3" s="74">
        <v>43</v>
      </c>
      <c r="P3" s="74"/>
      <c r="Q3" s="74"/>
      <c r="R3" s="75">
        <v>26</v>
      </c>
      <c r="S3" s="75"/>
      <c r="T3" s="75"/>
      <c r="U3" s="798">
        <v>38</v>
      </c>
    </row>
    <row r="4" spans="1:21" x14ac:dyDescent="0.25">
      <c r="A4" s="89" t="s">
        <v>11</v>
      </c>
      <c r="B4" s="90">
        <v>207</v>
      </c>
      <c r="C4" s="77">
        <v>173</v>
      </c>
      <c r="D4" s="77">
        <v>130</v>
      </c>
      <c r="E4" s="77">
        <v>153</v>
      </c>
      <c r="F4" s="77">
        <v>135</v>
      </c>
      <c r="G4" s="36">
        <v>96</v>
      </c>
      <c r="H4" s="36">
        <v>139</v>
      </c>
      <c r="I4" s="36">
        <v>142</v>
      </c>
      <c r="J4" s="36">
        <v>215</v>
      </c>
      <c r="K4" s="36">
        <v>183</v>
      </c>
      <c r="L4" s="36">
        <v>195</v>
      </c>
      <c r="M4" s="96">
        <v>162</v>
      </c>
      <c r="N4" s="11">
        <v>182</v>
      </c>
      <c r="O4" s="11">
        <v>145</v>
      </c>
      <c r="P4" s="11">
        <v>185</v>
      </c>
      <c r="Q4" s="11">
        <v>190</v>
      </c>
      <c r="R4" s="78">
        <v>177</v>
      </c>
      <c r="S4" s="78">
        <v>223</v>
      </c>
      <c r="T4" s="78">
        <v>238</v>
      </c>
      <c r="U4" s="257">
        <v>241</v>
      </c>
    </row>
    <row r="5" spans="1:21" x14ac:dyDescent="0.25">
      <c r="A5" s="89" t="s">
        <v>15</v>
      </c>
      <c r="B5" s="90">
        <v>431</v>
      </c>
      <c r="C5" s="77">
        <v>499</v>
      </c>
      <c r="D5" s="77">
        <v>371</v>
      </c>
      <c r="E5" s="77">
        <v>332</v>
      </c>
      <c r="F5" s="77">
        <v>364</v>
      </c>
      <c r="G5" s="36">
        <v>357</v>
      </c>
      <c r="H5" s="36">
        <v>376</v>
      </c>
      <c r="I5" s="36">
        <v>362</v>
      </c>
      <c r="J5" s="36">
        <v>385</v>
      </c>
      <c r="K5" s="36">
        <v>397</v>
      </c>
      <c r="L5" s="36">
        <v>485</v>
      </c>
      <c r="M5" s="96">
        <v>358</v>
      </c>
      <c r="N5" s="11">
        <v>403</v>
      </c>
      <c r="O5" s="11">
        <v>447</v>
      </c>
      <c r="P5" s="11">
        <v>406</v>
      </c>
      <c r="Q5" s="11">
        <v>404</v>
      </c>
      <c r="R5" s="78">
        <v>468</v>
      </c>
      <c r="S5" s="78">
        <v>481</v>
      </c>
      <c r="T5" s="78">
        <v>528</v>
      </c>
      <c r="U5" s="257">
        <v>505</v>
      </c>
    </row>
    <row r="6" spans="1:21" x14ac:dyDescent="0.25">
      <c r="A6" s="89" t="s">
        <v>17</v>
      </c>
      <c r="B6" s="90">
        <v>182</v>
      </c>
      <c r="C6" s="77">
        <v>136</v>
      </c>
      <c r="D6" s="77">
        <v>157</v>
      </c>
      <c r="E6" s="77">
        <v>150</v>
      </c>
      <c r="F6" s="77">
        <v>114</v>
      </c>
      <c r="G6" s="36">
        <v>130</v>
      </c>
      <c r="H6" s="36">
        <v>129</v>
      </c>
      <c r="I6" s="36">
        <v>147</v>
      </c>
      <c r="J6" s="36">
        <v>154</v>
      </c>
      <c r="K6" s="36">
        <v>179</v>
      </c>
      <c r="L6" s="36">
        <v>180</v>
      </c>
      <c r="M6" s="96">
        <v>152</v>
      </c>
      <c r="N6" s="11">
        <v>132</v>
      </c>
      <c r="O6" s="11">
        <v>141</v>
      </c>
      <c r="P6" s="11">
        <v>152</v>
      </c>
      <c r="Q6" s="11">
        <v>168</v>
      </c>
      <c r="R6" s="78">
        <v>190</v>
      </c>
      <c r="S6" s="78">
        <v>204</v>
      </c>
      <c r="T6" s="78">
        <v>204</v>
      </c>
      <c r="U6" s="257">
        <v>207</v>
      </c>
    </row>
    <row r="7" spans="1:21" x14ac:dyDescent="0.25">
      <c r="A7" s="89" t="s">
        <v>218</v>
      </c>
      <c r="B7" s="90">
        <v>37</v>
      </c>
      <c r="C7" s="77">
        <v>25</v>
      </c>
      <c r="D7" s="77"/>
      <c r="E7" s="77"/>
      <c r="F7" s="77">
        <v>44</v>
      </c>
      <c r="G7" s="36"/>
      <c r="H7" s="36"/>
      <c r="I7" s="36">
        <v>35</v>
      </c>
      <c r="J7" s="36"/>
      <c r="K7" s="36"/>
      <c r="L7" s="36">
        <v>43</v>
      </c>
      <c r="M7" s="96"/>
      <c r="N7" s="11"/>
      <c r="O7" s="11">
        <v>39</v>
      </c>
      <c r="P7" s="11"/>
      <c r="Q7" s="11"/>
      <c r="R7" s="78">
        <v>35</v>
      </c>
      <c r="S7" s="78"/>
      <c r="T7" s="78"/>
      <c r="U7" s="257">
        <v>69</v>
      </c>
    </row>
    <row r="8" spans="1:21" x14ac:dyDescent="0.25">
      <c r="A8" s="89" t="s">
        <v>26</v>
      </c>
      <c r="B8" s="90">
        <v>467</v>
      </c>
      <c r="C8" s="77">
        <v>454</v>
      </c>
      <c r="D8" s="77">
        <v>405</v>
      </c>
      <c r="E8" s="77">
        <v>448</v>
      </c>
      <c r="F8" s="77">
        <v>416</v>
      </c>
      <c r="G8" s="36">
        <v>476</v>
      </c>
      <c r="H8" s="36">
        <v>388</v>
      </c>
      <c r="I8" s="36">
        <v>407</v>
      </c>
      <c r="J8" s="36">
        <v>482</v>
      </c>
      <c r="K8" s="36">
        <v>515</v>
      </c>
      <c r="L8" s="36">
        <v>480</v>
      </c>
      <c r="M8" s="96">
        <v>461</v>
      </c>
      <c r="N8" s="11">
        <v>475</v>
      </c>
      <c r="O8" s="11">
        <v>366</v>
      </c>
      <c r="P8" s="11">
        <v>430</v>
      </c>
      <c r="Q8" s="11">
        <v>392</v>
      </c>
      <c r="R8" s="78">
        <v>446</v>
      </c>
      <c r="S8" s="78">
        <v>490</v>
      </c>
      <c r="T8" s="78">
        <v>548</v>
      </c>
      <c r="U8" s="257">
        <v>536</v>
      </c>
    </row>
    <row r="9" spans="1:21" x14ac:dyDescent="0.25">
      <c r="A9" s="89" t="s">
        <v>28</v>
      </c>
      <c r="B9" s="90">
        <v>302</v>
      </c>
      <c r="C9" s="77">
        <v>265</v>
      </c>
      <c r="D9" s="77">
        <v>302</v>
      </c>
      <c r="E9" s="77">
        <v>271</v>
      </c>
      <c r="F9" s="77">
        <v>296</v>
      </c>
      <c r="G9" s="36">
        <v>316</v>
      </c>
      <c r="H9" s="36">
        <v>339</v>
      </c>
      <c r="I9" s="36">
        <v>486</v>
      </c>
      <c r="J9" s="36">
        <v>438</v>
      </c>
      <c r="K9" s="36">
        <v>499</v>
      </c>
      <c r="L9" s="36">
        <v>479</v>
      </c>
      <c r="M9" s="96">
        <v>493</v>
      </c>
      <c r="N9" s="11">
        <v>489</v>
      </c>
      <c r="O9" s="11">
        <v>500</v>
      </c>
      <c r="P9" s="11">
        <v>516</v>
      </c>
      <c r="Q9" s="11">
        <v>545</v>
      </c>
      <c r="R9" s="78">
        <v>504</v>
      </c>
      <c r="S9" s="78">
        <v>618</v>
      </c>
      <c r="T9" s="78">
        <v>695</v>
      </c>
      <c r="U9" s="257">
        <v>702</v>
      </c>
    </row>
    <row r="10" spans="1:21" x14ac:dyDescent="0.25">
      <c r="A10" s="89" t="s">
        <v>31</v>
      </c>
      <c r="B10" s="90">
        <v>198</v>
      </c>
      <c r="C10" s="77">
        <v>144</v>
      </c>
      <c r="D10" s="77">
        <v>134</v>
      </c>
      <c r="E10" s="77">
        <v>99</v>
      </c>
      <c r="F10" s="77">
        <v>101</v>
      </c>
      <c r="G10" s="36">
        <v>135</v>
      </c>
      <c r="H10" s="36">
        <v>137</v>
      </c>
      <c r="I10" s="36">
        <v>172</v>
      </c>
      <c r="J10" s="36">
        <v>156</v>
      </c>
      <c r="K10" s="36">
        <v>209</v>
      </c>
      <c r="L10" s="36">
        <v>209</v>
      </c>
      <c r="M10" s="96">
        <v>163</v>
      </c>
      <c r="N10" s="11">
        <v>234</v>
      </c>
      <c r="O10" s="11">
        <v>200</v>
      </c>
      <c r="P10" s="11">
        <v>235</v>
      </c>
      <c r="Q10" s="11">
        <v>233</v>
      </c>
      <c r="R10" s="78">
        <v>228</v>
      </c>
      <c r="S10" s="78">
        <v>320</v>
      </c>
      <c r="T10" s="78">
        <v>341</v>
      </c>
      <c r="U10" s="257">
        <v>392</v>
      </c>
    </row>
    <row r="11" spans="1:21" x14ac:dyDescent="0.25">
      <c r="A11" s="89" t="s">
        <v>222</v>
      </c>
      <c r="B11" s="90">
        <v>20</v>
      </c>
      <c r="C11" s="77">
        <v>8</v>
      </c>
      <c r="D11" s="77"/>
      <c r="E11" s="77"/>
      <c r="F11" s="77">
        <v>5</v>
      </c>
      <c r="G11" s="36"/>
      <c r="H11" s="36"/>
      <c r="I11" s="36">
        <v>1</v>
      </c>
      <c r="J11" s="36"/>
      <c r="K11" s="36"/>
      <c r="L11" s="36">
        <v>3</v>
      </c>
      <c r="M11" s="96"/>
      <c r="N11" s="11"/>
      <c r="O11" s="11">
        <v>6</v>
      </c>
      <c r="P11" s="11"/>
      <c r="Q11" s="11"/>
      <c r="R11" s="78">
        <v>4</v>
      </c>
      <c r="S11" s="78"/>
      <c r="T11" s="78"/>
      <c r="U11" s="257">
        <v>3</v>
      </c>
    </row>
    <row r="12" spans="1:21" x14ac:dyDescent="0.25">
      <c r="A12" s="89" t="s">
        <v>67</v>
      </c>
      <c r="B12" s="90">
        <v>0</v>
      </c>
      <c r="C12" s="77">
        <v>28</v>
      </c>
      <c r="D12" s="77"/>
      <c r="E12" s="77"/>
      <c r="F12" s="77">
        <v>20</v>
      </c>
      <c r="G12" s="36">
        <v>22</v>
      </c>
      <c r="H12" s="36"/>
      <c r="I12" s="36">
        <v>23</v>
      </c>
      <c r="J12" s="36"/>
      <c r="K12" s="36"/>
      <c r="L12" s="36">
        <v>41</v>
      </c>
      <c r="M12" s="96"/>
      <c r="N12" s="11"/>
      <c r="O12" s="11">
        <v>49</v>
      </c>
      <c r="P12" s="11"/>
      <c r="Q12" s="11"/>
      <c r="R12" s="78">
        <v>93</v>
      </c>
      <c r="S12" s="78"/>
      <c r="T12" s="78"/>
      <c r="U12" s="257">
        <v>46</v>
      </c>
    </row>
    <row r="13" spans="1:21" x14ac:dyDescent="0.25">
      <c r="A13" s="89" t="s">
        <v>44</v>
      </c>
      <c r="B13" s="90">
        <v>481</v>
      </c>
      <c r="C13" s="77">
        <v>557</v>
      </c>
      <c r="D13" s="77">
        <v>502</v>
      </c>
      <c r="E13" s="77">
        <v>533</v>
      </c>
      <c r="F13" s="77">
        <v>603</v>
      </c>
      <c r="G13" s="36">
        <v>642</v>
      </c>
      <c r="H13" s="36">
        <v>533</v>
      </c>
      <c r="I13" s="36">
        <v>621</v>
      </c>
      <c r="J13" s="36">
        <v>558</v>
      </c>
      <c r="K13" s="36">
        <v>602</v>
      </c>
      <c r="L13" s="36">
        <v>655</v>
      </c>
      <c r="M13" s="96">
        <v>743</v>
      </c>
      <c r="N13" s="11">
        <v>747</v>
      </c>
      <c r="O13" s="11">
        <v>745</v>
      </c>
      <c r="P13" s="11">
        <v>768</v>
      </c>
      <c r="Q13" s="11">
        <v>756</v>
      </c>
      <c r="R13" s="78">
        <v>791</v>
      </c>
      <c r="S13" s="78">
        <v>791</v>
      </c>
      <c r="T13" s="78">
        <v>796</v>
      </c>
      <c r="U13" s="257">
        <v>886</v>
      </c>
    </row>
    <row r="14" spans="1:21" ht="15.75" thickBot="1" x14ac:dyDescent="0.3">
      <c r="A14" s="91" t="s">
        <v>48</v>
      </c>
      <c r="B14" s="92">
        <v>98</v>
      </c>
      <c r="C14" s="79">
        <v>87</v>
      </c>
      <c r="D14" s="79">
        <v>102</v>
      </c>
      <c r="E14" s="79">
        <v>93</v>
      </c>
      <c r="F14" s="79">
        <v>91</v>
      </c>
      <c r="G14" s="97">
        <v>138</v>
      </c>
      <c r="H14" s="97">
        <v>81</v>
      </c>
      <c r="I14" s="97">
        <v>92</v>
      </c>
      <c r="J14" s="97">
        <v>102</v>
      </c>
      <c r="K14" s="97">
        <v>123</v>
      </c>
      <c r="L14" s="97">
        <v>129</v>
      </c>
      <c r="M14" s="98">
        <v>107</v>
      </c>
      <c r="N14" s="80">
        <v>132</v>
      </c>
      <c r="O14" s="80">
        <v>123</v>
      </c>
      <c r="P14" s="80">
        <v>133</v>
      </c>
      <c r="Q14" s="80">
        <v>126</v>
      </c>
      <c r="R14" s="81">
        <v>121</v>
      </c>
      <c r="S14" s="81">
        <v>155</v>
      </c>
      <c r="T14" s="81">
        <v>195</v>
      </c>
      <c r="U14" s="799">
        <v>198</v>
      </c>
    </row>
    <row r="15" spans="1:21" ht="15.75" thickBot="1" x14ac:dyDescent="0.3">
      <c r="A15" s="87" t="s">
        <v>65</v>
      </c>
      <c r="B15" s="38">
        <v>2633</v>
      </c>
      <c r="C15" s="40">
        <v>2396</v>
      </c>
      <c r="D15" s="40"/>
      <c r="E15" s="40"/>
      <c r="F15" s="40">
        <v>2218</v>
      </c>
      <c r="G15" s="99"/>
      <c r="H15" s="99"/>
      <c r="I15" s="99">
        <v>2513</v>
      </c>
      <c r="J15" s="59"/>
      <c r="K15" s="59"/>
      <c r="L15" s="99">
        <v>2941</v>
      </c>
      <c r="M15" s="100"/>
      <c r="N15" s="83"/>
      <c r="O15" s="99">
        <v>2804</v>
      </c>
      <c r="P15" s="83"/>
      <c r="Q15" s="83"/>
      <c r="R15" s="99">
        <v>3083</v>
      </c>
      <c r="S15" s="104"/>
      <c r="T15" s="104"/>
      <c r="U15" s="800">
        <v>3823</v>
      </c>
    </row>
    <row r="16" spans="1:21" ht="15.75" thickBot="1" x14ac:dyDescent="0.3">
      <c r="A16" s="94" t="s">
        <v>66</v>
      </c>
      <c r="B16" s="63">
        <v>100</v>
      </c>
      <c r="C16" s="85">
        <v>91</v>
      </c>
      <c r="D16" s="85"/>
      <c r="E16" s="85"/>
      <c r="F16" s="85">
        <v>84</v>
      </c>
      <c r="G16" s="101"/>
      <c r="H16" s="101"/>
      <c r="I16" s="101">
        <v>95</v>
      </c>
      <c r="J16" s="66"/>
      <c r="K16" s="66"/>
      <c r="L16" s="101">
        <v>112</v>
      </c>
      <c r="M16" s="102"/>
      <c r="N16" s="86"/>
      <c r="O16" s="103">
        <v>106.49449297379414</v>
      </c>
      <c r="P16" s="86"/>
      <c r="Q16" s="86"/>
      <c r="R16" s="103">
        <v>117.09077098366882</v>
      </c>
      <c r="S16" s="227"/>
      <c r="T16" s="227"/>
      <c r="U16" s="802">
        <v>145.19559437903533</v>
      </c>
    </row>
    <row r="17" ht="15.75" thickTop="1" x14ac:dyDescent="0.25"/>
  </sheetData>
  <mergeCells count="1">
    <mergeCell ref="A1:U1"/>
  </mergeCells>
  <pageMargins left="0.70866141732283472" right="0.70866141732283472" top="0.74803149606299213" bottom="0.74803149606299213" header="0.31496062992125984" footer="0.31496062992125984"/>
  <pageSetup paperSize="9" scale="86"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17"/>
  <sheetViews>
    <sheetView zoomScale="75" zoomScaleNormal="75" workbookViewId="0">
      <selection sqref="A1:U1"/>
    </sheetView>
  </sheetViews>
  <sheetFormatPr defaultRowHeight="15" x14ac:dyDescent="0.25"/>
  <cols>
    <col min="1" max="1" width="21" style="10" customWidth="1"/>
    <col min="2" max="20" width="9.33203125" style="10"/>
    <col min="21" max="21" width="10" style="276" bestFit="1" customWidth="1"/>
    <col min="22" max="259" width="9.33203125" style="10"/>
    <col min="260" max="260" width="23.1640625" style="10" customWidth="1"/>
    <col min="261" max="515" width="9.33203125" style="10"/>
    <col min="516" max="516" width="23.1640625" style="10" customWidth="1"/>
    <col min="517" max="771" width="9.33203125" style="10"/>
    <col min="772" max="772" width="23.1640625" style="10" customWidth="1"/>
    <col min="773" max="1027" width="9.33203125" style="10"/>
    <col min="1028" max="1028" width="23.1640625" style="10" customWidth="1"/>
    <col min="1029" max="1283" width="9.33203125" style="10"/>
    <col min="1284" max="1284" width="23.1640625" style="10" customWidth="1"/>
    <col min="1285" max="1539" width="9.33203125" style="10"/>
    <col min="1540" max="1540" width="23.1640625" style="10" customWidth="1"/>
    <col min="1541" max="1795" width="9.33203125" style="10"/>
    <col min="1796" max="1796" width="23.1640625" style="10" customWidth="1"/>
    <col min="1797" max="2051" width="9.33203125" style="10"/>
    <col min="2052" max="2052" width="23.1640625" style="10" customWidth="1"/>
    <col min="2053" max="2307" width="9.33203125" style="10"/>
    <col min="2308" max="2308" width="23.1640625" style="10" customWidth="1"/>
    <col min="2309" max="2563" width="9.33203125" style="10"/>
    <col min="2564" max="2564" width="23.1640625" style="10" customWidth="1"/>
    <col min="2565" max="2819" width="9.33203125" style="10"/>
    <col min="2820" max="2820" width="23.1640625" style="10" customWidth="1"/>
    <col min="2821" max="3075" width="9.33203125" style="10"/>
    <col min="3076" max="3076" width="23.1640625" style="10" customWidth="1"/>
    <col min="3077" max="3331" width="9.33203125" style="10"/>
    <col min="3332" max="3332" width="23.1640625" style="10" customWidth="1"/>
    <col min="3333" max="3587" width="9.33203125" style="10"/>
    <col min="3588" max="3588" width="23.1640625" style="10" customWidth="1"/>
    <col min="3589" max="3843" width="9.33203125" style="10"/>
    <col min="3844" max="3844" width="23.1640625" style="10" customWidth="1"/>
    <col min="3845" max="4099" width="9.33203125" style="10"/>
    <col min="4100" max="4100" width="23.1640625" style="10" customWidth="1"/>
    <col min="4101" max="4355" width="9.33203125" style="10"/>
    <col min="4356" max="4356" width="23.1640625" style="10" customWidth="1"/>
    <col min="4357" max="4611" width="9.33203125" style="10"/>
    <col min="4612" max="4612" width="23.1640625" style="10" customWidth="1"/>
    <col min="4613" max="4867" width="9.33203125" style="10"/>
    <col min="4868" max="4868" width="23.1640625" style="10" customWidth="1"/>
    <col min="4869" max="5123" width="9.33203125" style="10"/>
    <col min="5124" max="5124" width="23.1640625" style="10" customWidth="1"/>
    <col min="5125" max="5379" width="9.33203125" style="10"/>
    <col min="5380" max="5380" width="23.1640625" style="10" customWidth="1"/>
    <col min="5381" max="5635" width="9.33203125" style="10"/>
    <col min="5636" max="5636" width="23.1640625" style="10" customWidth="1"/>
    <col min="5637" max="5891" width="9.33203125" style="10"/>
    <col min="5892" max="5892" width="23.1640625" style="10" customWidth="1"/>
    <col min="5893" max="6147" width="9.33203125" style="10"/>
    <col min="6148" max="6148" width="23.1640625" style="10" customWidth="1"/>
    <col min="6149" max="6403" width="9.33203125" style="10"/>
    <col min="6404" max="6404" width="23.1640625" style="10" customWidth="1"/>
    <col min="6405" max="6659" width="9.33203125" style="10"/>
    <col min="6660" max="6660" width="23.1640625" style="10" customWidth="1"/>
    <col min="6661" max="6915" width="9.33203125" style="10"/>
    <col min="6916" max="6916" width="23.1640625" style="10" customWidth="1"/>
    <col min="6917" max="7171" width="9.33203125" style="10"/>
    <col min="7172" max="7172" width="23.1640625" style="10" customWidth="1"/>
    <col min="7173" max="7427" width="9.33203125" style="10"/>
    <col min="7428" max="7428" width="23.1640625" style="10" customWidth="1"/>
    <col min="7429" max="7683" width="9.33203125" style="10"/>
    <col min="7684" max="7684" width="23.1640625" style="10" customWidth="1"/>
    <col min="7685" max="7939" width="9.33203125" style="10"/>
    <col min="7940" max="7940" width="23.1640625" style="10" customWidth="1"/>
    <col min="7941" max="8195" width="9.33203125" style="10"/>
    <col min="8196" max="8196" width="23.1640625" style="10" customWidth="1"/>
    <col min="8197" max="8451" width="9.33203125" style="10"/>
    <col min="8452" max="8452" width="23.1640625" style="10" customWidth="1"/>
    <col min="8453" max="8707" width="9.33203125" style="10"/>
    <col min="8708" max="8708" width="23.1640625" style="10" customWidth="1"/>
    <col min="8709" max="8963" width="9.33203125" style="10"/>
    <col min="8964" max="8964" width="23.1640625" style="10" customWidth="1"/>
    <col min="8965" max="9219" width="9.33203125" style="10"/>
    <col min="9220" max="9220" width="23.1640625" style="10" customWidth="1"/>
    <col min="9221" max="9475" width="9.33203125" style="10"/>
    <col min="9476" max="9476" width="23.1640625" style="10" customWidth="1"/>
    <col min="9477" max="9731" width="9.33203125" style="10"/>
    <col min="9732" max="9732" width="23.1640625" style="10" customWidth="1"/>
    <col min="9733" max="9987" width="9.33203125" style="10"/>
    <col min="9988" max="9988" width="23.1640625" style="10" customWidth="1"/>
    <col min="9989" max="10243" width="9.33203125" style="10"/>
    <col min="10244" max="10244" width="23.1640625" style="10" customWidth="1"/>
    <col min="10245" max="10499" width="9.33203125" style="10"/>
    <col min="10500" max="10500" width="23.1640625" style="10" customWidth="1"/>
    <col min="10501" max="10755" width="9.33203125" style="10"/>
    <col min="10756" max="10756" width="23.1640625" style="10" customWidth="1"/>
    <col min="10757" max="11011" width="9.33203125" style="10"/>
    <col min="11012" max="11012" width="23.1640625" style="10" customWidth="1"/>
    <col min="11013" max="11267" width="9.33203125" style="10"/>
    <col min="11268" max="11268" width="23.1640625" style="10" customWidth="1"/>
    <col min="11269" max="11523" width="9.33203125" style="10"/>
    <col min="11524" max="11524" width="23.1640625" style="10" customWidth="1"/>
    <col min="11525" max="11779" width="9.33203125" style="10"/>
    <col min="11780" max="11780" width="23.1640625" style="10" customWidth="1"/>
    <col min="11781" max="12035" width="9.33203125" style="10"/>
    <col min="12036" max="12036" width="23.1640625" style="10" customWidth="1"/>
    <col min="12037" max="12291" width="9.33203125" style="10"/>
    <col min="12292" max="12292" width="23.1640625" style="10" customWidth="1"/>
    <col min="12293" max="12547" width="9.33203125" style="10"/>
    <col min="12548" max="12548" width="23.1640625" style="10" customWidth="1"/>
    <col min="12549" max="12803" width="9.33203125" style="10"/>
    <col min="12804" max="12804" width="23.1640625" style="10" customWidth="1"/>
    <col min="12805" max="13059" width="9.33203125" style="10"/>
    <col min="13060" max="13060" width="23.1640625" style="10" customWidth="1"/>
    <col min="13061" max="13315" width="9.33203125" style="10"/>
    <col min="13316" max="13316" width="23.1640625" style="10" customWidth="1"/>
    <col min="13317" max="13571" width="9.33203125" style="10"/>
    <col min="13572" max="13572" width="23.1640625" style="10" customWidth="1"/>
    <col min="13573" max="13827" width="9.33203125" style="10"/>
    <col min="13828" max="13828" width="23.1640625" style="10" customWidth="1"/>
    <col min="13829" max="14083" width="9.33203125" style="10"/>
    <col min="14084" max="14084" width="23.1640625" style="10" customWidth="1"/>
    <col min="14085" max="14339" width="9.33203125" style="10"/>
    <col min="14340" max="14340" width="23.1640625" style="10" customWidth="1"/>
    <col min="14341" max="14595" width="9.33203125" style="10"/>
    <col min="14596" max="14596" width="23.1640625" style="10" customWidth="1"/>
    <col min="14597" max="14851" width="9.33203125" style="10"/>
    <col min="14852" max="14852" width="23.1640625" style="10" customWidth="1"/>
    <col min="14853" max="15107" width="9.33203125" style="10"/>
    <col min="15108" max="15108" width="23.1640625" style="10" customWidth="1"/>
    <col min="15109" max="15363" width="9.33203125" style="10"/>
    <col min="15364" max="15364" width="23.1640625" style="10" customWidth="1"/>
    <col min="15365" max="15619" width="9.33203125" style="10"/>
    <col min="15620" max="15620" width="23.1640625" style="10" customWidth="1"/>
    <col min="15621" max="15875" width="9.33203125" style="10"/>
    <col min="15876" max="15876" width="23.1640625" style="10" customWidth="1"/>
    <col min="15877" max="16131" width="9.33203125" style="10"/>
    <col min="16132" max="16132" width="23.1640625" style="10" customWidth="1"/>
    <col min="16133" max="16384" width="9.33203125" style="10"/>
  </cols>
  <sheetData>
    <row r="1" spans="1:21" ht="21" customHeight="1" thickTop="1" thickBot="1" x14ac:dyDescent="0.3">
      <c r="A1" s="491" t="s">
        <v>480</v>
      </c>
      <c r="B1" s="496"/>
      <c r="C1" s="496"/>
      <c r="D1" s="496"/>
      <c r="E1" s="496"/>
      <c r="F1" s="496"/>
      <c r="G1" s="496"/>
      <c r="H1" s="496"/>
      <c r="I1" s="496"/>
      <c r="J1" s="496"/>
      <c r="K1" s="496"/>
      <c r="L1" s="496"/>
      <c r="M1" s="496"/>
      <c r="N1" s="496"/>
      <c r="O1" s="496"/>
      <c r="P1" s="496"/>
      <c r="Q1" s="496"/>
      <c r="R1" s="496"/>
      <c r="S1" s="496"/>
      <c r="T1" s="496"/>
      <c r="U1" s="497"/>
    </row>
    <row r="2" spans="1:21" ht="15.75" thickBot="1" x14ac:dyDescent="0.3">
      <c r="A2" s="87" t="s">
        <v>4</v>
      </c>
      <c r="B2" s="38">
        <v>1991</v>
      </c>
      <c r="C2" s="40">
        <v>1999</v>
      </c>
      <c r="D2" s="40">
        <v>2000</v>
      </c>
      <c r="E2" s="40">
        <v>2001</v>
      </c>
      <c r="F2" s="40">
        <v>2002</v>
      </c>
      <c r="G2" s="40">
        <v>2003</v>
      </c>
      <c r="H2" s="40">
        <v>2004</v>
      </c>
      <c r="I2" s="40">
        <v>2005</v>
      </c>
      <c r="J2" s="40">
        <v>2006</v>
      </c>
      <c r="K2" s="40">
        <v>2007</v>
      </c>
      <c r="L2" s="40">
        <v>2008</v>
      </c>
      <c r="M2" s="40">
        <v>2009</v>
      </c>
      <c r="N2" s="40">
        <v>2010</v>
      </c>
      <c r="O2" s="40">
        <v>2011</v>
      </c>
      <c r="P2" s="40">
        <v>2012</v>
      </c>
      <c r="Q2" s="40">
        <v>2013</v>
      </c>
      <c r="R2" s="41">
        <v>2014</v>
      </c>
      <c r="S2" s="41">
        <v>2015</v>
      </c>
      <c r="T2" s="41">
        <v>2016</v>
      </c>
      <c r="U2" s="801">
        <v>2017</v>
      </c>
    </row>
    <row r="3" spans="1:21" x14ac:dyDescent="0.25">
      <c r="A3" s="88" t="s">
        <v>7</v>
      </c>
      <c r="B3" s="49">
        <v>112</v>
      </c>
      <c r="C3" s="52">
        <v>13</v>
      </c>
      <c r="D3" s="52">
        <v>19</v>
      </c>
      <c r="E3" s="52"/>
      <c r="F3" s="52">
        <v>17</v>
      </c>
      <c r="G3" s="51">
        <v>14</v>
      </c>
      <c r="H3" s="51"/>
      <c r="I3" s="51">
        <v>13</v>
      </c>
      <c r="J3" s="51"/>
      <c r="K3" s="51"/>
      <c r="L3" s="51">
        <v>40</v>
      </c>
      <c r="M3" s="95"/>
      <c r="N3" s="74"/>
      <c r="O3" s="74">
        <v>37</v>
      </c>
      <c r="P3" s="74"/>
      <c r="Q3" s="74"/>
      <c r="R3" s="75">
        <v>33</v>
      </c>
      <c r="S3" s="75"/>
      <c r="T3" s="75"/>
      <c r="U3" s="798">
        <v>46</v>
      </c>
    </row>
    <row r="4" spans="1:21" x14ac:dyDescent="0.25">
      <c r="A4" s="89" t="s">
        <v>11</v>
      </c>
      <c r="B4" s="90">
        <v>54</v>
      </c>
      <c r="C4" s="77">
        <v>69</v>
      </c>
      <c r="D4" s="77">
        <v>71</v>
      </c>
      <c r="E4" s="77">
        <v>69</v>
      </c>
      <c r="F4" s="77">
        <v>19</v>
      </c>
      <c r="G4" s="36">
        <v>52</v>
      </c>
      <c r="H4" s="36">
        <v>79</v>
      </c>
      <c r="I4" s="36">
        <v>47</v>
      </c>
      <c r="J4" s="36">
        <v>80</v>
      </c>
      <c r="K4" s="36">
        <v>91</v>
      </c>
      <c r="L4" s="36">
        <v>66</v>
      </c>
      <c r="M4" s="96">
        <v>78</v>
      </c>
      <c r="N4" s="11">
        <v>88</v>
      </c>
      <c r="O4" s="11">
        <v>104</v>
      </c>
      <c r="P4" s="11">
        <v>70</v>
      </c>
      <c r="Q4" s="11">
        <v>69</v>
      </c>
      <c r="R4" s="78">
        <v>110</v>
      </c>
      <c r="S4" s="78">
        <v>68</v>
      </c>
      <c r="T4" s="78">
        <v>85</v>
      </c>
      <c r="U4" s="257">
        <v>87</v>
      </c>
    </row>
    <row r="5" spans="1:21" x14ac:dyDescent="0.25">
      <c r="A5" s="89" t="s">
        <v>15</v>
      </c>
      <c r="B5" s="90">
        <v>157</v>
      </c>
      <c r="C5" s="77">
        <v>162</v>
      </c>
      <c r="D5" s="77">
        <v>119</v>
      </c>
      <c r="E5" s="77">
        <v>140</v>
      </c>
      <c r="F5" s="77">
        <v>139</v>
      </c>
      <c r="G5" s="36">
        <v>150</v>
      </c>
      <c r="H5" s="36">
        <v>125</v>
      </c>
      <c r="I5" s="36">
        <v>129</v>
      </c>
      <c r="J5" s="36">
        <v>157</v>
      </c>
      <c r="K5" s="36">
        <v>145</v>
      </c>
      <c r="L5" s="36">
        <v>190</v>
      </c>
      <c r="M5" s="96">
        <v>151</v>
      </c>
      <c r="N5" s="11">
        <v>142</v>
      </c>
      <c r="O5" s="11">
        <v>177</v>
      </c>
      <c r="P5" s="11">
        <v>190</v>
      </c>
      <c r="Q5" s="11">
        <v>186</v>
      </c>
      <c r="R5" s="78">
        <v>172</v>
      </c>
      <c r="S5" s="78">
        <v>197</v>
      </c>
      <c r="T5" s="78">
        <v>182</v>
      </c>
      <c r="U5" s="257">
        <v>172</v>
      </c>
    </row>
    <row r="6" spans="1:21" x14ac:dyDescent="0.25">
      <c r="A6" s="89" t="s">
        <v>17</v>
      </c>
      <c r="B6" s="90">
        <v>53</v>
      </c>
      <c r="C6" s="77">
        <v>52</v>
      </c>
      <c r="D6" s="77">
        <v>57</v>
      </c>
      <c r="E6" s="77">
        <v>67</v>
      </c>
      <c r="F6" s="77">
        <v>28</v>
      </c>
      <c r="G6" s="36">
        <v>43</v>
      </c>
      <c r="H6" s="36">
        <v>45</v>
      </c>
      <c r="I6" s="36">
        <v>35</v>
      </c>
      <c r="J6" s="36">
        <v>60</v>
      </c>
      <c r="K6" s="36">
        <v>72</v>
      </c>
      <c r="L6" s="36">
        <v>76</v>
      </c>
      <c r="M6" s="96">
        <v>94</v>
      </c>
      <c r="N6" s="11">
        <v>66</v>
      </c>
      <c r="O6" s="11">
        <v>60</v>
      </c>
      <c r="P6" s="11">
        <v>88</v>
      </c>
      <c r="Q6" s="11">
        <v>71</v>
      </c>
      <c r="R6" s="78">
        <v>93</v>
      </c>
      <c r="S6" s="78">
        <v>57</v>
      </c>
      <c r="T6" s="78">
        <v>83</v>
      </c>
      <c r="U6" s="257">
        <v>121</v>
      </c>
    </row>
    <row r="7" spans="1:21" x14ac:dyDescent="0.25">
      <c r="A7" s="89" t="s">
        <v>218</v>
      </c>
      <c r="B7" s="90">
        <v>20</v>
      </c>
      <c r="C7" s="77">
        <v>14</v>
      </c>
      <c r="D7" s="77"/>
      <c r="E7" s="77"/>
      <c r="F7" s="77">
        <v>7</v>
      </c>
      <c r="G7" s="36"/>
      <c r="H7" s="36"/>
      <c r="I7" s="36">
        <v>15</v>
      </c>
      <c r="J7" s="36"/>
      <c r="K7" s="36"/>
      <c r="L7" s="36">
        <v>35</v>
      </c>
      <c r="M7" s="96"/>
      <c r="N7" s="11"/>
      <c r="O7" s="11">
        <v>37</v>
      </c>
      <c r="P7" s="11"/>
      <c r="Q7" s="11"/>
      <c r="R7" s="78">
        <v>33</v>
      </c>
      <c r="S7" s="78"/>
      <c r="T7" s="78"/>
      <c r="U7" s="257">
        <v>29</v>
      </c>
    </row>
    <row r="8" spans="1:21" x14ac:dyDescent="0.25">
      <c r="A8" s="89" t="s">
        <v>26</v>
      </c>
      <c r="B8" s="90">
        <v>133</v>
      </c>
      <c r="C8" s="77">
        <v>148</v>
      </c>
      <c r="D8" s="77">
        <v>190</v>
      </c>
      <c r="E8" s="77">
        <v>150</v>
      </c>
      <c r="F8" s="77">
        <v>142</v>
      </c>
      <c r="G8" s="36">
        <v>123</v>
      </c>
      <c r="H8" s="36">
        <v>139</v>
      </c>
      <c r="I8" s="36">
        <v>198</v>
      </c>
      <c r="J8" s="36">
        <v>178</v>
      </c>
      <c r="K8" s="36">
        <v>182</v>
      </c>
      <c r="L8" s="36">
        <v>182</v>
      </c>
      <c r="M8" s="96">
        <v>204</v>
      </c>
      <c r="N8" s="11">
        <v>241</v>
      </c>
      <c r="O8" s="11">
        <v>138</v>
      </c>
      <c r="P8" s="11">
        <v>196</v>
      </c>
      <c r="Q8" s="11">
        <v>177</v>
      </c>
      <c r="R8" s="78">
        <v>153</v>
      </c>
      <c r="S8" s="78">
        <v>183</v>
      </c>
      <c r="T8" s="78">
        <v>216</v>
      </c>
      <c r="U8" s="257">
        <v>186</v>
      </c>
    </row>
    <row r="9" spans="1:21" x14ac:dyDescent="0.25">
      <c r="A9" s="89" t="s">
        <v>28</v>
      </c>
      <c r="B9" s="90">
        <v>139</v>
      </c>
      <c r="C9" s="77">
        <v>87</v>
      </c>
      <c r="D9" s="77">
        <v>96</v>
      </c>
      <c r="E9" s="77">
        <v>107</v>
      </c>
      <c r="F9" s="77">
        <v>92</v>
      </c>
      <c r="G9" s="36">
        <v>106</v>
      </c>
      <c r="H9" s="36">
        <v>103</v>
      </c>
      <c r="I9" s="36">
        <v>100</v>
      </c>
      <c r="J9" s="36">
        <v>148</v>
      </c>
      <c r="K9" s="36">
        <v>103</v>
      </c>
      <c r="L9" s="36">
        <v>156</v>
      </c>
      <c r="M9" s="96">
        <v>165</v>
      </c>
      <c r="N9" s="11">
        <v>181</v>
      </c>
      <c r="O9" s="11">
        <v>231</v>
      </c>
      <c r="P9" s="11">
        <v>197</v>
      </c>
      <c r="Q9" s="11">
        <v>155</v>
      </c>
      <c r="R9" s="78">
        <v>142</v>
      </c>
      <c r="S9" s="78">
        <v>202</v>
      </c>
      <c r="T9" s="78">
        <v>224</v>
      </c>
      <c r="U9" s="257">
        <v>220</v>
      </c>
    </row>
    <row r="10" spans="1:21" x14ac:dyDescent="0.25">
      <c r="A10" s="89" t="s">
        <v>31</v>
      </c>
      <c r="B10" s="90">
        <v>220</v>
      </c>
      <c r="C10" s="77">
        <v>94</v>
      </c>
      <c r="D10" s="77">
        <v>84</v>
      </c>
      <c r="E10" s="77">
        <v>69</v>
      </c>
      <c r="F10" s="77">
        <v>56</v>
      </c>
      <c r="G10" s="36">
        <v>93</v>
      </c>
      <c r="H10" s="36">
        <v>88</v>
      </c>
      <c r="I10" s="36">
        <v>99</v>
      </c>
      <c r="J10" s="36">
        <v>95</v>
      </c>
      <c r="K10" s="36">
        <v>84</v>
      </c>
      <c r="L10" s="36">
        <v>139</v>
      </c>
      <c r="M10" s="96">
        <v>135</v>
      </c>
      <c r="N10" s="11">
        <v>149</v>
      </c>
      <c r="O10" s="11">
        <v>233</v>
      </c>
      <c r="P10" s="11">
        <v>170</v>
      </c>
      <c r="Q10" s="11">
        <v>169</v>
      </c>
      <c r="R10" s="78">
        <v>143</v>
      </c>
      <c r="S10" s="78">
        <v>185</v>
      </c>
      <c r="T10" s="78">
        <v>176</v>
      </c>
      <c r="U10" s="257">
        <v>149</v>
      </c>
    </row>
    <row r="11" spans="1:21" x14ac:dyDescent="0.25">
      <c r="A11" s="89" t="s">
        <v>222</v>
      </c>
      <c r="B11" s="90">
        <v>5</v>
      </c>
      <c r="C11" s="77">
        <v>1</v>
      </c>
      <c r="D11" s="77"/>
      <c r="E11" s="77"/>
      <c r="F11" s="77">
        <v>2</v>
      </c>
      <c r="G11" s="36"/>
      <c r="H11" s="36"/>
      <c r="I11" s="36">
        <v>3</v>
      </c>
      <c r="J11" s="36"/>
      <c r="K11" s="36"/>
      <c r="L11" s="36">
        <v>1</v>
      </c>
      <c r="M11" s="96"/>
      <c r="N11" s="11"/>
      <c r="O11" s="11">
        <v>4</v>
      </c>
      <c r="P11" s="11"/>
      <c r="Q11" s="11"/>
      <c r="R11" s="78">
        <v>0</v>
      </c>
      <c r="S11" s="78"/>
      <c r="T11" s="78"/>
      <c r="U11" s="257">
        <v>4</v>
      </c>
    </row>
    <row r="12" spans="1:21" x14ac:dyDescent="0.25">
      <c r="A12" s="89" t="s">
        <v>67</v>
      </c>
      <c r="B12" s="90"/>
      <c r="C12" s="77">
        <v>5</v>
      </c>
      <c r="D12" s="77"/>
      <c r="E12" s="77"/>
      <c r="F12" s="77">
        <v>6</v>
      </c>
      <c r="G12" s="36">
        <v>9</v>
      </c>
      <c r="H12" s="36"/>
      <c r="I12" s="36">
        <v>3</v>
      </c>
      <c r="J12" s="36"/>
      <c r="K12" s="36"/>
      <c r="L12" s="36">
        <v>13</v>
      </c>
      <c r="M12" s="96"/>
      <c r="N12" s="11"/>
      <c r="O12" s="11">
        <v>17</v>
      </c>
      <c r="P12" s="11"/>
      <c r="Q12" s="11"/>
      <c r="R12" s="78">
        <v>17</v>
      </c>
      <c r="S12" s="78"/>
      <c r="T12" s="78"/>
      <c r="U12" s="257">
        <v>17</v>
      </c>
    </row>
    <row r="13" spans="1:21" x14ac:dyDescent="0.25">
      <c r="A13" s="89" t="s">
        <v>44</v>
      </c>
      <c r="B13" s="90">
        <v>382</v>
      </c>
      <c r="C13" s="77">
        <v>325</v>
      </c>
      <c r="D13" s="77">
        <v>299</v>
      </c>
      <c r="E13" s="77">
        <v>391</v>
      </c>
      <c r="F13" s="77">
        <v>327</v>
      </c>
      <c r="G13" s="36">
        <v>340</v>
      </c>
      <c r="H13" s="36">
        <v>312</v>
      </c>
      <c r="I13" s="36">
        <v>417</v>
      </c>
      <c r="J13" s="36">
        <v>383</v>
      </c>
      <c r="K13" s="36">
        <v>516</v>
      </c>
      <c r="L13" s="36">
        <v>398</v>
      </c>
      <c r="M13" s="96">
        <v>444</v>
      </c>
      <c r="N13" s="11">
        <v>514</v>
      </c>
      <c r="O13" s="11">
        <v>626</v>
      </c>
      <c r="P13" s="11">
        <v>668</v>
      </c>
      <c r="Q13" s="11">
        <v>484</v>
      </c>
      <c r="R13" s="78">
        <v>409</v>
      </c>
      <c r="S13" s="78">
        <v>471</v>
      </c>
      <c r="T13" s="78">
        <v>395</v>
      </c>
      <c r="U13" s="257">
        <v>476</v>
      </c>
    </row>
    <row r="14" spans="1:21" ht="15.75" thickBot="1" x14ac:dyDescent="0.3">
      <c r="A14" s="91" t="s">
        <v>48</v>
      </c>
      <c r="B14" s="92">
        <v>30</v>
      </c>
      <c r="C14" s="79">
        <v>29</v>
      </c>
      <c r="D14" s="79">
        <v>41</v>
      </c>
      <c r="E14" s="79">
        <v>34</v>
      </c>
      <c r="F14" s="79">
        <v>22</v>
      </c>
      <c r="G14" s="97">
        <v>42</v>
      </c>
      <c r="H14" s="97">
        <v>44</v>
      </c>
      <c r="I14" s="97">
        <v>55</v>
      </c>
      <c r="J14" s="97">
        <v>42</v>
      </c>
      <c r="K14" s="97">
        <v>36</v>
      </c>
      <c r="L14" s="97">
        <v>52</v>
      </c>
      <c r="M14" s="98">
        <v>71</v>
      </c>
      <c r="N14" s="80">
        <v>64</v>
      </c>
      <c r="O14" s="80">
        <v>45</v>
      </c>
      <c r="P14" s="80">
        <v>78</v>
      </c>
      <c r="Q14" s="80">
        <v>93</v>
      </c>
      <c r="R14" s="81">
        <v>67</v>
      </c>
      <c r="S14" s="81">
        <v>69</v>
      </c>
      <c r="T14" s="81">
        <v>77</v>
      </c>
      <c r="U14" s="799">
        <v>71</v>
      </c>
    </row>
    <row r="15" spans="1:21" ht="15.75" thickBot="1" x14ac:dyDescent="0.3">
      <c r="A15" s="87" t="s">
        <v>65</v>
      </c>
      <c r="B15" s="38">
        <v>1305</v>
      </c>
      <c r="C15" s="40">
        <v>999</v>
      </c>
      <c r="D15" s="40"/>
      <c r="E15" s="40"/>
      <c r="F15" s="40">
        <v>857</v>
      </c>
      <c r="G15" s="99"/>
      <c r="H15" s="99"/>
      <c r="I15" s="99">
        <v>1114</v>
      </c>
      <c r="J15" s="59"/>
      <c r="K15" s="59"/>
      <c r="L15" s="99">
        <v>1348</v>
      </c>
      <c r="M15" s="100"/>
      <c r="N15" s="83"/>
      <c r="O15" s="99">
        <v>1709</v>
      </c>
      <c r="P15" s="83"/>
      <c r="Q15" s="83"/>
      <c r="R15" s="99">
        <v>1372</v>
      </c>
      <c r="S15" s="104"/>
      <c r="T15" s="104"/>
      <c r="U15" s="800">
        <v>1578</v>
      </c>
    </row>
    <row r="16" spans="1:21" ht="15.75" thickBot="1" x14ac:dyDescent="0.3">
      <c r="A16" s="94" t="s">
        <v>66</v>
      </c>
      <c r="B16" s="63">
        <v>100</v>
      </c>
      <c r="C16" s="85">
        <v>77</v>
      </c>
      <c r="D16" s="85"/>
      <c r="E16" s="85"/>
      <c r="F16" s="85">
        <v>66</v>
      </c>
      <c r="G16" s="101"/>
      <c r="H16" s="101"/>
      <c r="I16" s="101">
        <v>85</v>
      </c>
      <c r="J16" s="66"/>
      <c r="K16" s="66"/>
      <c r="L16" s="101">
        <v>103</v>
      </c>
      <c r="M16" s="102"/>
      <c r="N16" s="86"/>
      <c r="O16" s="103">
        <v>130.95785440613025</v>
      </c>
      <c r="P16" s="86"/>
      <c r="Q16" s="86"/>
      <c r="R16" s="103">
        <v>105.13409961685825</v>
      </c>
      <c r="S16" s="227"/>
      <c r="T16" s="227"/>
      <c r="U16" s="802">
        <v>120.91954022988504</v>
      </c>
    </row>
    <row r="17" ht="15.75" thickTop="1" x14ac:dyDescent="0.25"/>
  </sheetData>
  <mergeCells count="1">
    <mergeCell ref="A1:U1"/>
  </mergeCells>
  <pageMargins left="0.70866141732283472" right="0.70866141732283472" top="0.74803149606299213" bottom="0.74803149606299213" header="0.31496062992125984" footer="0.31496062992125984"/>
  <pageSetup paperSize="9" scale="86"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U13"/>
  <sheetViews>
    <sheetView zoomScale="75" zoomScaleNormal="75" workbookViewId="0">
      <selection sqref="A1:U1"/>
    </sheetView>
  </sheetViews>
  <sheetFormatPr defaultRowHeight="15" x14ac:dyDescent="0.25"/>
  <cols>
    <col min="1" max="1" width="29.83203125" style="10" customWidth="1"/>
    <col min="2" max="2" width="9.33203125" style="10"/>
    <col min="3" max="3" width="10.6640625" style="10" customWidth="1"/>
    <col min="4" max="20" width="9.33203125" style="10"/>
    <col min="21" max="21" width="9" style="276" customWidth="1"/>
    <col min="22" max="259" width="9.33203125" style="10"/>
    <col min="260" max="260" width="32" style="10" customWidth="1"/>
    <col min="261" max="261" width="9.33203125" style="10"/>
    <col min="262" max="262" width="10.6640625" style="10" customWidth="1"/>
    <col min="263" max="515" width="9.33203125" style="10"/>
    <col min="516" max="516" width="32" style="10" customWidth="1"/>
    <col min="517" max="517" width="9.33203125" style="10"/>
    <col min="518" max="518" width="10.6640625" style="10" customWidth="1"/>
    <col min="519" max="771" width="9.33203125" style="10"/>
    <col min="772" max="772" width="32" style="10" customWidth="1"/>
    <col min="773" max="773" width="9.33203125" style="10"/>
    <col min="774" max="774" width="10.6640625" style="10" customWidth="1"/>
    <col min="775" max="1027" width="9.33203125" style="10"/>
    <col min="1028" max="1028" width="32" style="10" customWidth="1"/>
    <col min="1029" max="1029" width="9.33203125" style="10"/>
    <col min="1030" max="1030" width="10.6640625" style="10" customWidth="1"/>
    <col min="1031" max="1283" width="9.33203125" style="10"/>
    <col min="1284" max="1284" width="32" style="10" customWidth="1"/>
    <col min="1285" max="1285" width="9.33203125" style="10"/>
    <col min="1286" max="1286" width="10.6640625" style="10" customWidth="1"/>
    <col min="1287" max="1539" width="9.33203125" style="10"/>
    <col min="1540" max="1540" width="32" style="10" customWidth="1"/>
    <col min="1541" max="1541" width="9.33203125" style="10"/>
    <col min="1542" max="1542" width="10.6640625" style="10" customWidth="1"/>
    <col min="1543" max="1795" width="9.33203125" style="10"/>
    <col min="1796" max="1796" width="32" style="10" customWidth="1"/>
    <col min="1797" max="1797" width="9.33203125" style="10"/>
    <col min="1798" max="1798" width="10.6640625" style="10" customWidth="1"/>
    <col min="1799" max="2051" width="9.33203125" style="10"/>
    <col min="2052" max="2052" width="32" style="10" customWidth="1"/>
    <col min="2053" max="2053" width="9.33203125" style="10"/>
    <col min="2054" max="2054" width="10.6640625" style="10" customWidth="1"/>
    <col min="2055" max="2307" width="9.33203125" style="10"/>
    <col min="2308" max="2308" width="32" style="10" customWidth="1"/>
    <col min="2309" max="2309" width="9.33203125" style="10"/>
    <col min="2310" max="2310" width="10.6640625" style="10" customWidth="1"/>
    <col min="2311" max="2563" width="9.33203125" style="10"/>
    <col min="2564" max="2564" width="32" style="10" customWidth="1"/>
    <col min="2565" max="2565" width="9.33203125" style="10"/>
    <col min="2566" max="2566" width="10.6640625" style="10" customWidth="1"/>
    <col min="2567" max="2819" width="9.33203125" style="10"/>
    <col min="2820" max="2820" width="32" style="10" customWidth="1"/>
    <col min="2821" max="2821" width="9.33203125" style="10"/>
    <col min="2822" max="2822" width="10.6640625" style="10" customWidth="1"/>
    <col min="2823" max="3075" width="9.33203125" style="10"/>
    <col min="3076" max="3076" width="32" style="10" customWidth="1"/>
    <col min="3077" max="3077" width="9.33203125" style="10"/>
    <col min="3078" max="3078" width="10.6640625" style="10" customWidth="1"/>
    <col min="3079" max="3331" width="9.33203125" style="10"/>
    <col min="3332" max="3332" width="32" style="10" customWidth="1"/>
    <col min="3333" max="3333" width="9.33203125" style="10"/>
    <col min="3334" max="3334" width="10.6640625" style="10" customWidth="1"/>
    <col min="3335" max="3587" width="9.33203125" style="10"/>
    <col min="3588" max="3588" width="32" style="10" customWidth="1"/>
    <col min="3589" max="3589" width="9.33203125" style="10"/>
    <col min="3590" max="3590" width="10.6640625" style="10" customWidth="1"/>
    <col min="3591" max="3843" width="9.33203125" style="10"/>
    <col min="3844" max="3844" width="32" style="10" customWidth="1"/>
    <col min="3845" max="3845" width="9.33203125" style="10"/>
    <col min="3846" max="3846" width="10.6640625" style="10" customWidth="1"/>
    <col min="3847" max="4099" width="9.33203125" style="10"/>
    <col min="4100" max="4100" width="32" style="10" customWidth="1"/>
    <col min="4101" max="4101" width="9.33203125" style="10"/>
    <col min="4102" max="4102" width="10.6640625" style="10" customWidth="1"/>
    <col min="4103" max="4355" width="9.33203125" style="10"/>
    <col min="4356" max="4356" width="32" style="10" customWidth="1"/>
    <col min="4357" max="4357" width="9.33203125" style="10"/>
    <col min="4358" max="4358" width="10.6640625" style="10" customWidth="1"/>
    <col min="4359" max="4611" width="9.33203125" style="10"/>
    <col min="4612" max="4612" width="32" style="10" customWidth="1"/>
    <col min="4613" max="4613" width="9.33203125" style="10"/>
    <col min="4614" max="4614" width="10.6640625" style="10" customWidth="1"/>
    <col min="4615" max="4867" width="9.33203125" style="10"/>
    <col min="4868" max="4868" width="32" style="10" customWidth="1"/>
    <col min="4869" max="4869" width="9.33203125" style="10"/>
    <col min="4870" max="4870" width="10.6640625" style="10" customWidth="1"/>
    <col min="4871" max="5123" width="9.33203125" style="10"/>
    <col min="5124" max="5124" width="32" style="10" customWidth="1"/>
    <col min="5125" max="5125" width="9.33203125" style="10"/>
    <col min="5126" max="5126" width="10.6640625" style="10" customWidth="1"/>
    <col min="5127" max="5379" width="9.33203125" style="10"/>
    <col min="5380" max="5380" width="32" style="10" customWidth="1"/>
    <col min="5381" max="5381" width="9.33203125" style="10"/>
    <col min="5382" max="5382" width="10.6640625" style="10" customWidth="1"/>
    <col min="5383" max="5635" width="9.33203125" style="10"/>
    <col min="5636" max="5636" width="32" style="10" customWidth="1"/>
    <col min="5637" max="5637" width="9.33203125" style="10"/>
    <col min="5638" max="5638" width="10.6640625" style="10" customWidth="1"/>
    <col min="5639" max="5891" width="9.33203125" style="10"/>
    <col min="5892" max="5892" width="32" style="10" customWidth="1"/>
    <col min="5893" max="5893" width="9.33203125" style="10"/>
    <col min="5894" max="5894" width="10.6640625" style="10" customWidth="1"/>
    <col min="5895" max="6147" width="9.33203125" style="10"/>
    <col min="6148" max="6148" width="32" style="10" customWidth="1"/>
    <col min="6149" max="6149" width="9.33203125" style="10"/>
    <col min="6150" max="6150" width="10.6640625" style="10" customWidth="1"/>
    <col min="6151" max="6403" width="9.33203125" style="10"/>
    <col min="6404" max="6404" width="32" style="10" customWidth="1"/>
    <col min="6405" max="6405" width="9.33203125" style="10"/>
    <col min="6406" max="6406" width="10.6640625" style="10" customWidth="1"/>
    <col min="6407" max="6659" width="9.33203125" style="10"/>
    <col min="6660" max="6660" width="32" style="10" customWidth="1"/>
    <col min="6661" max="6661" width="9.33203125" style="10"/>
    <col min="6662" max="6662" width="10.6640625" style="10" customWidth="1"/>
    <col min="6663" max="6915" width="9.33203125" style="10"/>
    <col min="6916" max="6916" width="32" style="10" customWidth="1"/>
    <col min="6917" max="6917" width="9.33203125" style="10"/>
    <col min="6918" max="6918" width="10.6640625" style="10" customWidth="1"/>
    <col min="6919" max="7171" width="9.33203125" style="10"/>
    <col min="7172" max="7172" width="32" style="10" customWidth="1"/>
    <col min="7173" max="7173" width="9.33203125" style="10"/>
    <col min="7174" max="7174" width="10.6640625" style="10" customWidth="1"/>
    <col min="7175" max="7427" width="9.33203125" style="10"/>
    <col min="7428" max="7428" width="32" style="10" customWidth="1"/>
    <col min="7429" max="7429" width="9.33203125" style="10"/>
    <col min="7430" max="7430" width="10.6640625" style="10" customWidth="1"/>
    <col min="7431" max="7683" width="9.33203125" style="10"/>
    <col min="7684" max="7684" width="32" style="10" customWidth="1"/>
    <col min="7685" max="7685" width="9.33203125" style="10"/>
    <col min="7686" max="7686" width="10.6640625" style="10" customWidth="1"/>
    <col min="7687" max="7939" width="9.33203125" style="10"/>
    <col min="7940" max="7940" width="32" style="10" customWidth="1"/>
    <col min="7941" max="7941" width="9.33203125" style="10"/>
    <col min="7942" max="7942" width="10.6640625" style="10" customWidth="1"/>
    <col min="7943" max="8195" width="9.33203125" style="10"/>
    <col min="8196" max="8196" width="32" style="10" customWidth="1"/>
    <col min="8197" max="8197" width="9.33203125" style="10"/>
    <col min="8198" max="8198" width="10.6640625" style="10" customWidth="1"/>
    <col min="8199" max="8451" width="9.33203125" style="10"/>
    <col min="8452" max="8452" width="32" style="10" customWidth="1"/>
    <col min="8453" max="8453" width="9.33203125" style="10"/>
    <col min="8454" max="8454" width="10.6640625" style="10" customWidth="1"/>
    <col min="8455" max="8707" width="9.33203125" style="10"/>
    <col min="8708" max="8708" width="32" style="10" customWidth="1"/>
    <col min="8709" max="8709" width="9.33203125" style="10"/>
    <col min="8710" max="8710" width="10.6640625" style="10" customWidth="1"/>
    <col min="8711" max="8963" width="9.33203125" style="10"/>
    <col min="8964" max="8964" width="32" style="10" customWidth="1"/>
    <col min="8965" max="8965" width="9.33203125" style="10"/>
    <col min="8966" max="8966" width="10.6640625" style="10" customWidth="1"/>
    <col min="8967" max="9219" width="9.33203125" style="10"/>
    <col min="9220" max="9220" width="32" style="10" customWidth="1"/>
    <col min="9221" max="9221" width="9.33203125" style="10"/>
    <col min="9222" max="9222" width="10.6640625" style="10" customWidth="1"/>
    <col min="9223" max="9475" width="9.33203125" style="10"/>
    <col min="9476" max="9476" width="32" style="10" customWidth="1"/>
    <col min="9477" max="9477" width="9.33203125" style="10"/>
    <col min="9478" max="9478" width="10.6640625" style="10" customWidth="1"/>
    <col min="9479" max="9731" width="9.33203125" style="10"/>
    <col min="9732" max="9732" width="32" style="10" customWidth="1"/>
    <col min="9733" max="9733" width="9.33203125" style="10"/>
    <col min="9734" max="9734" width="10.6640625" style="10" customWidth="1"/>
    <col min="9735" max="9987" width="9.33203125" style="10"/>
    <col min="9988" max="9988" width="32" style="10" customWidth="1"/>
    <col min="9989" max="9989" width="9.33203125" style="10"/>
    <col min="9990" max="9990" width="10.6640625" style="10" customWidth="1"/>
    <col min="9991" max="10243" width="9.33203125" style="10"/>
    <col min="10244" max="10244" width="32" style="10" customWidth="1"/>
    <col min="10245" max="10245" width="9.33203125" style="10"/>
    <col min="10246" max="10246" width="10.6640625" style="10" customWidth="1"/>
    <col min="10247" max="10499" width="9.33203125" style="10"/>
    <col min="10500" max="10500" width="32" style="10" customWidth="1"/>
    <col min="10501" max="10501" width="9.33203125" style="10"/>
    <col min="10502" max="10502" width="10.6640625" style="10" customWidth="1"/>
    <col min="10503" max="10755" width="9.33203125" style="10"/>
    <col min="10756" max="10756" width="32" style="10" customWidth="1"/>
    <col min="10757" max="10757" width="9.33203125" style="10"/>
    <col min="10758" max="10758" width="10.6640625" style="10" customWidth="1"/>
    <col min="10759" max="11011" width="9.33203125" style="10"/>
    <col min="11012" max="11012" width="32" style="10" customWidth="1"/>
    <col min="11013" max="11013" width="9.33203125" style="10"/>
    <col min="11014" max="11014" width="10.6640625" style="10" customWidth="1"/>
    <col min="11015" max="11267" width="9.33203125" style="10"/>
    <col min="11268" max="11268" width="32" style="10" customWidth="1"/>
    <col min="11269" max="11269" width="9.33203125" style="10"/>
    <col min="11270" max="11270" width="10.6640625" style="10" customWidth="1"/>
    <col min="11271" max="11523" width="9.33203125" style="10"/>
    <col min="11524" max="11524" width="32" style="10" customWidth="1"/>
    <col min="11525" max="11525" width="9.33203125" style="10"/>
    <col min="11526" max="11526" width="10.6640625" style="10" customWidth="1"/>
    <col min="11527" max="11779" width="9.33203125" style="10"/>
    <col min="11780" max="11780" width="32" style="10" customWidth="1"/>
    <col min="11781" max="11781" width="9.33203125" style="10"/>
    <col min="11782" max="11782" width="10.6640625" style="10" customWidth="1"/>
    <col min="11783" max="12035" width="9.33203125" style="10"/>
    <col min="12036" max="12036" width="32" style="10" customWidth="1"/>
    <col min="12037" max="12037" width="9.33203125" style="10"/>
    <col min="12038" max="12038" width="10.6640625" style="10" customWidth="1"/>
    <col min="12039" max="12291" width="9.33203125" style="10"/>
    <col min="12292" max="12292" width="32" style="10" customWidth="1"/>
    <col min="12293" max="12293" width="9.33203125" style="10"/>
    <col min="12294" max="12294" width="10.6640625" style="10" customWidth="1"/>
    <col min="12295" max="12547" width="9.33203125" style="10"/>
    <col min="12548" max="12548" width="32" style="10" customWidth="1"/>
    <col min="12549" max="12549" width="9.33203125" style="10"/>
    <col min="12550" max="12550" width="10.6640625" style="10" customWidth="1"/>
    <col min="12551" max="12803" width="9.33203125" style="10"/>
    <col min="12804" max="12804" width="32" style="10" customWidth="1"/>
    <col min="12805" max="12805" width="9.33203125" style="10"/>
    <col min="12806" max="12806" width="10.6640625" style="10" customWidth="1"/>
    <col min="12807" max="13059" width="9.33203125" style="10"/>
    <col min="13060" max="13060" width="32" style="10" customWidth="1"/>
    <col min="13061" max="13061" width="9.33203125" style="10"/>
    <col min="13062" max="13062" width="10.6640625" style="10" customWidth="1"/>
    <col min="13063" max="13315" width="9.33203125" style="10"/>
    <col min="13316" max="13316" width="32" style="10" customWidth="1"/>
    <col min="13317" max="13317" width="9.33203125" style="10"/>
    <col min="13318" max="13318" width="10.6640625" style="10" customWidth="1"/>
    <col min="13319" max="13571" width="9.33203125" style="10"/>
    <col min="13572" max="13572" width="32" style="10" customWidth="1"/>
    <col min="13573" max="13573" width="9.33203125" style="10"/>
    <col min="13574" max="13574" width="10.6640625" style="10" customWidth="1"/>
    <col min="13575" max="13827" width="9.33203125" style="10"/>
    <col min="13828" max="13828" width="32" style="10" customWidth="1"/>
    <col min="13829" max="13829" width="9.33203125" style="10"/>
    <col min="13830" max="13830" width="10.6640625" style="10" customWidth="1"/>
    <col min="13831" max="14083" width="9.33203125" style="10"/>
    <col min="14084" max="14084" width="32" style="10" customWidth="1"/>
    <col min="14085" max="14085" width="9.33203125" style="10"/>
    <col min="14086" max="14086" width="10.6640625" style="10" customWidth="1"/>
    <col min="14087" max="14339" width="9.33203125" style="10"/>
    <col min="14340" max="14340" width="32" style="10" customWidth="1"/>
    <col min="14341" max="14341" width="9.33203125" style="10"/>
    <col min="14342" max="14342" width="10.6640625" style="10" customWidth="1"/>
    <col min="14343" max="14595" width="9.33203125" style="10"/>
    <col min="14596" max="14596" width="32" style="10" customWidth="1"/>
    <col min="14597" max="14597" width="9.33203125" style="10"/>
    <col min="14598" max="14598" width="10.6640625" style="10" customWidth="1"/>
    <col min="14599" max="14851" width="9.33203125" style="10"/>
    <col min="14852" max="14852" width="32" style="10" customWidth="1"/>
    <col min="14853" max="14853" width="9.33203125" style="10"/>
    <col min="14854" max="14854" width="10.6640625" style="10" customWidth="1"/>
    <col min="14855" max="15107" width="9.33203125" style="10"/>
    <col min="15108" max="15108" width="32" style="10" customWidth="1"/>
    <col min="15109" max="15109" width="9.33203125" style="10"/>
    <col min="15110" max="15110" width="10.6640625" style="10" customWidth="1"/>
    <col min="15111" max="15363" width="9.33203125" style="10"/>
    <col min="15364" max="15364" width="32" style="10" customWidth="1"/>
    <col min="15365" max="15365" width="9.33203125" style="10"/>
    <col min="15366" max="15366" width="10.6640625" style="10" customWidth="1"/>
    <col min="15367" max="15619" width="9.33203125" style="10"/>
    <col min="15620" max="15620" width="32" style="10" customWidth="1"/>
    <col min="15621" max="15621" width="9.33203125" style="10"/>
    <col min="15622" max="15622" width="10.6640625" style="10" customWidth="1"/>
    <col min="15623" max="15875" width="9.33203125" style="10"/>
    <col min="15876" max="15876" width="32" style="10" customWidth="1"/>
    <col min="15877" max="15877" width="9.33203125" style="10"/>
    <col min="15878" max="15878" width="10.6640625" style="10" customWidth="1"/>
    <col min="15879" max="16131" width="9.33203125" style="10"/>
    <col min="16132" max="16132" width="32" style="10" customWidth="1"/>
    <col min="16133" max="16133" width="9.33203125" style="10"/>
    <col min="16134" max="16134" width="10.6640625" style="10" customWidth="1"/>
    <col min="16135" max="16384" width="9.33203125" style="10"/>
  </cols>
  <sheetData>
    <row r="1" spans="1:21" ht="31.15" customHeight="1" thickTop="1" thickBot="1" x14ac:dyDescent="0.3">
      <c r="A1" s="491" t="s">
        <v>481</v>
      </c>
      <c r="B1" s="496"/>
      <c r="C1" s="496"/>
      <c r="D1" s="496"/>
      <c r="E1" s="496"/>
      <c r="F1" s="496"/>
      <c r="G1" s="496"/>
      <c r="H1" s="496"/>
      <c r="I1" s="496"/>
      <c r="J1" s="496"/>
      <c r="K1" s="496"/>
      <c r="L1" s="496"/>
      <c r="M1" s="496"/>
      <c r="N1" s="496"/>
      <c r="O1" s="496"/>
      <c r="P1" s="496"/>
      <c r="Q1" s="496"/>
      <c r="R1" s="496"/>
      <c r="S1" s="496"/>
      <c r="T1" s="496"/>
      <c r="U1" s="497"/>
    </row>
    <row r="2" spans="1:21" ht="15.75" thickBot="1" x14ac:dyDescent="0.3">
      <c r="A2" s="87" t="s">
        <v>4</v>
      </c>
      <c r="B2" s="258">
        <v>1991</v>
      </c>
      <c r="C2" s="259">
        <v>1999</v>
      </c>
      <c r="D2" s="259">
        <v>2000</v>
      </c>
      <c r="E2" s="259">
        <v>2001</v>
      </c>
      <c r="F2" s="259">
        <v>2002</v>
      </c>
      <c r="G2" s="259">
        <v>2003</v>
      </c>
      <c r="H2" s="259">
        <v>2004</v>
      </c>
      <c r="I2" s="259">
        <v>2005</v>
      </c>
      <c r="J2" s="259">
        <v>2006</v>
      </c>
      <c r="K2" s="259">
        <v>2007</v>
      </c>
      <c r="L2" s="259">
        <v>2008</v>
      </c>
      <c r="M2" s="259">
        <v>2009</v>
      </c>
      <c r="N2" s="259">
        <v>2010</v>
      </c>
      <c r="O2" s="259">
        <v>2011</v>
      </c>
      <c r="P2" s="259">
        <v>2012</v>
      </c>
      <c r="Q2" s="259">
        <v>2013</v>
      </c>
      <c r="R2" s="260">
        <v>2014</v>
      </c>
      <c r="S2" s="260">
        <v>2015</v>
      </c>
      <c r="T2" s="260">
        <v>2016</v>
      </c>
      <c r="U2" s="791">
        <v>2017</v>
      </c>
    </row>
    <row r="3" spans="1:21" x14ac:dyDescent="0.25">
      <c r="A3" s="88" t="s">
        <v>14</v>
      </c>
      <c r="B3" s="49">
        <v>86</v>
      </c>
      <c r="C3" s="52">
        <v>60</v>
      </c>
      <c r="D3" s="52">
        <v>75</v>
      </c>
      <c r="E3" s="52">
        <v>79</v>
      </c>
      <c r="F3" s="52">
        <v>64</v>
      </c>
      <c r="G3" s="52">
        <v>84</v>
      </c>
      <c r="H3" s="52">
        <v>107</v>
      </c>
      <c r="I3" s="52">
        <v>104</v>
      </c>
      <c r="J3" s="52">
        <v>98</v>
      </c>
      <c r="K3" s="52">
        <v>131</v>
      </c>
      <c r="L3" s="52">
        <v>122</v>
      </c>
      <c r="M3" s="74">
        <v>132</v>
      </c>
      <c r="N3" s="74">
        <v>166</v>
      </c>
      <c r="O3" s="74">
        <v>187</v>
      </c>
      <c r="P3" s="74">
        <v>150</v>
      </c>
      <c r="Q3" s="74">
        <v>117</v>
      </c>
      <c r="R3" s="75">
        <v>122</v>
      </c>
      <c r="S3" s="75">
        <v>153</v>
      </c>
      <c r="T3" s="75">
        <v>163</v>
      </c>
      <c r="U3" s="798">
        <v>129</v>
      </c>
    </row>
    <row r="4" spans="1:21" x14ac:dyDescent="0.25">
      <c r="A4" s="89" t="s">
        <v>180</v>
      </c>
      <c r="B4" s="90">
        <v>77</v>
      </c>
      <c r="C4" s="77">
        <v>56</v>
      </c>
      <c r="D4" s="77"/>
      <c r="E4" s="77"/>
      <c r="F4" s="77">
        <v>59</v>
      </c>
      <c r="G4" s="77"/>
      <c r="H4" s="77"/>
      <c r="I4" s="77">
        <v>119</v>
      </c>
      <c r="J4" s="77"/>
      <c r="K4" s="77"/>
      <c r="L4" s="77">
        <v>153</v>
      </c>
      <c r="M4" s="11"/>
      <c r="N4" s="11"/>
      <c r="O4" s="11">
        <v>184</v>
      </c>
      <c r="P4" s="11"/>
      <c r="Q4" s="11"/>
      <c r="R4" s="78">
        <v>136</v>
      </c>
      <c r="S4" s="78"/>
      <c r="T4" s="78"/>
      <c r="U4" s="257">
        <v>121</v>
      </c>
    </row>
    <row r="5" spans="1:21" x14ac:dyDescent="0.25">
      <c r="A5" s="89" t="s">
        <v>20</v>
      </c>
      <c r="B5" s="90">
        <v>116</v>
      </c>
      <c r="C5" s="77">
        <v>121</v>
      </c>
      <c r="D5" s="77">
        <v>113</v>
      </c>
      <c r="E5" s="77">
        <v>140</v>
      </c>
      <c r="F5" s="77">
        <v>93</v>
      </c>
      <c r="G5" s="77">
        <v>155</v>
      </c>
      <c r="H5" s="77">
        <v>171</v>
      </c>
      <c r="I5" s="77">
        <v>237</v>
      </c>
      <c r="J5" s="77">
        <v>199</v>
      </c>
      <c r="K5" s="77">
        <v>218</v>
      </c>
      <c r="L5" s="77">
        <v>242</v>
      </c>
      <c r="M5" s="11">
        <v>253</v>
      </c>
      <c r="N5" s="11">
        <v>258</v>
      </c>
      <c r="O5" s="11">
        <v>300</v>
      </c>
      <c r="P5" s="11">
        <v>275</v>
      </c>
      <c r="Q5" s="11">
        <v>301</v>
      </c>
      <c r="R5" s="78">
        <v>307</v>
      </c>
      <c r="S5" s="78">
        <v>286</v>
      </c>
      <c r="T5" s="78">
        <v>357</v>
      </c>
      <c r="U5" s="257">
        <v>281</v>
      </c>
    </row>
    <row r="6" spans="1:21" x14ac:dyDescent="0.25">
      <c r="A6" s="89" t="s">
        <v>27</v>
      </c>
      <c r="B6" s="90">
        <v>124</v>
      </c>
      <c r="C6" s="77">
        <v>212</v>
      </c>
      <c r="D6" s="77">
        <v>221</v>
      </c>
      <c r="E6" s="77">
        <v>228</v>
      </c>
      <c r="F6" s="77">
        <v>187</v>
      </c>
      <c r="G6" s="77">
        <v>207</v>
      </c>
      <c r="H6" s="77">
        <v>227</v>
      </c>
      <c r="I6" s="77">
        <v>225</v>
      </c>
      <c r="J6" s="77">
        <v>236</v>
      </c>
      <c r="K6" s="77">
        <v>243</v>
      </c>
      <c r="L6" s="77">
        <v>270</v>
      </c>
      <c r="M6" s="11">
        <v>258</v>
      </c>
      <c r="N6" s="11">
        <v>258</v>
      </c>
      <c r="O6" s="11">
        <v>302</v>
      </c>
      <c r="P6" s="11">
        <v>264</v>
      </c>
      <c r="Q6" s="11">
        <v>237</v>
      </c>
      <c r="R6" s="78">
        <v>237</v>
      </c>
      <c r="S6" s="78">
        <v>231</v>
      </c>
      <c r="T6" s="78">
        <v>227</v>
      </c>
      <c r="U6" s="257">
        <v>268</v>
      </c>
    </row>
    <row r="7" spans="1:21" x14ac:dyDescent="0.25">
      <c r="A7" s="89" t="s">
        <v>58</v>
      </c>
      <c r="B7" s="90"/>
      <c r="C7" s="77">
        <v>213</v>
      </c>
      <c r="D7" s="77">
        <v>178</v>
      </c>
      <c r="E7" s="77">
        <v>256</v>
      </c>
      <c r="F7" s="77">
        <v>222</v>
      </c>
      <c r="G7" s="77">
        <v>282</v>
      </c>
      <c r="H7" s="77">
        <v>429</v>
      </c>
      <c r="I7" s="77">
        <v>298</v>
      </c>
      <c r="J7" s="77">
        <v>455</v>
      </c>
      <c r="K7" s="77">
        <v>407</v>
      </c>
      <c r="L7" s="77">
        <v>435</v>
      </c>
      <c r="M7" s="11">
        <v>530</v>
      </c>
      <c r="N7" s="11">
        <v>454</v>
      </c>
      <c r="O7" s="11">
        <v>634</v>
      </c>
      <c r="P7" s="11">
        <v>693</v>
      </c>
      <c r="Q7" s="11">
        <v>609</v>
      </c>
      <c r="R7" s="78">
        <v>683</v>
      </c>
      <c r="S7" s="78">
        <v>763</v>
      </c>
      <c r="T7" s="78">
        <v>749</v>
      </c>
      <c r="U7" s="257">
        <v>876</v>
      </c>
    </row>
    <row r="8" spans="1:21" ht="15.75" thickBot="1" x14ac:dyDescent="0.3">
      <c r="A8" s="91" t="s">
        <v>34</v>
      </c>
      <c r="B8" s="92">
        <v>102</v>
      </c>
      <c r="C8" s="79">
        <v>74</v>
      </c>
      <c r="D8" s="79">
        <v>98</v>
      </c>
      <c r="E8" s="79">
        <v>44</v>
      </c>
      <c r="F8" s="79">
        <v>57</v>
      </c>
      <c r="G8" s="79">
        <v>91</v>
      </c>
      <c r="H8" s="79">
        <v>113</v>
      </c>
      <c r="I8" s="79">
        <v>117</v>
      </c>
      <c r="J8" s="79">
        <v>154</v>
      </c>
      <c r="K8" s="79">
        <v>161</v>
      </c>
      <c r="L8" s="79">
        <v>179</v>
      </c>
      <c r="M8" s="80">
        <v>159</v>
      </c>
      <c r="N8" s="80">
        <v>205</v>
      </c>
      <c r="O8" s="80">
        <v>213</v>
      </c>
      <c r="P8" s="80">
        <v>199</v>
      </c>
      <c r="Q8" s="80">
        <v>219</v>
      </c>
      <c r="R8" s="81">
        <v>202</v>
      </c>
      <c r="S8" s="81">
        <v>232</v>
      </c>
      <c r="T8" s="81">
        <v>230</v>
      </c>
      <c r="U8" s="799">
        <v>225</v>
      </c>
    </row>
    <row r="9" spans="1:21" ht="15.75" thickBot="1" x14ac:dyDescent="0.3">
      <c r="A9" s="87" t="s">
        <v>284</v>
      </c>
      <c r="B9" s="38">
        <v>505</v>
      </c>
      <c r="C9" s="40">
        <v>523</v>
      </c>
      <c r="D9" s="40"/>
      <c r="E9" s="40"/>
      <c r="F9" s="40">
        <v>460</v>
      </c>
      <c r="G9" s="40"/>
      <c r="H9" s="40"/>
      <c r="I9" s="40">
        <v>802</v>
      </c>
      <c r="J9" s="40"/>
      <c r="K9" s="40"/>
      <c r="L9" s="40">
        <v>966</v>
      </c>
      <c r="M9" s="83"/>
      <c r="N9" s="83"/>
      <c r="O9" s="93">
        <v>1186</v>
      </c>
      <c r="P9" s="83"/>
      <c r="Q9" s="83"/>
      <c r="R9" s="93">
        <v>1004</v>
      </c>
      <c r="S9" s="93"/>
      <c r="T9" s="113"/>
      <c r="U9" s="800">
        <v>1024</v>
      </c>
    </row>
    <row r="10" spans="1:21" ht="15.75" thickBot="1" x14ac:dyDescent="0.3">
      <c r="A10" s="87" t="s">
        <v>66</v>
      </c>
      <c r="B10" s="38">
        <v>100</v>
      </c>
      <c r="C10" s="73">
        <f>(C9/$B$9)*100</f>
        <v>103.56435643564356</v>
      </c>
      <c r="D10" s="40"/>
      <c r="E10" s="40"/>
      <c r="F10" s="73">
        <f>(F9/$B$9)*100</f>
        <v>91.089108910891099</v>
      </c>
      <c r="G10" s="40"/>
      <c r="H10" s="40"/>
      <c r="I10" s="73">
        <f>(I9/$B$9)*100</f>
        <v>158.81188118811883</v>
      </c>
      <c r="J10" s="40"/>
      <c r="K10" s="40"/>
      <c r="L10" s="73">
        <f>(L9/$B$9)*100</f>
        <v>191.28712871287127</v>
      </c>
      <c r="M10" s="83"/>
      <c r="N10" s="83"/>
      <c r="O10" s="73">
        <f>(O9/$B$9)*100</f>
        <v>234.85148514851483</v>
      </c>
      <c r="P10" s="83"/>
      <c r="Q10" s="83"/>
      <c r="R10" s="73">
        <v>198.8118811881188</v>
      </c>
      <c r="S10" s="73"/>
      <c r="T10" s="425"/>
      <c r="U10" s="794">
        <v>202.77227722772278</v>
      </c>
    </row>
    <row r="11" spans="1:21" ht="15.75" thickBot="1" x14ac:dyDescent="0.3">
      <c r="A11" s="87" t="s">
        <v>285</v>
      </c>
      <c r="B11" s="38">
        <v>505</v>
      </c>
      <c r="C11" s="40">
        <v>736</v>
      </c>
      <c r="D11" s="40"/>
      <c r="E11" s="40"/>
      <c r="F11" s="40">
        <v>682</v>
      </c>
      <c r="G11" s="40"/>
      <c r="H11" s="40"/>
      <c r="I11" s="40">
        <v>1100</v>
      </c>
      <c r="J11" s="40"/>
      <c r="K11" s="40"/>
      <c r="L11" s="40">
        <v>1401</v>
      </c>
      <c r="M11" s="83"/>
      <c r="N11" s="83"/>
      <c r="O11" s="93">
        <v>1820</v>
      </c>
      <c r="P11" s="83"/>
      <c r="Q11" s="83"/>
      <c r="R11" s="93">
        <v>1687</v>
      </c>
      <c r="S11" s="93"/>
      <c r="T11" s="113"/>
      <c r="U11" s="800">
        <v>1900</v>
      </c>
    </row>
    <row r="12" spans="1:21" ht="15.75" thickBot="1" x14ac:dyDescent="0.3">
      <c r="A12" s="94" t="s">
        <v>66</v>
      </c>
      <c r="B12" s="63">
        <v>100</v>
      </c>
      <c r="C12" s="70">
        <f>(C11/$B$11)*100</f>
        <v>145.74257425742573</v>
      </c>
      <c r="D12" s="85"/>
      <c r="E12" s="85"/>
      <c r="F12" s="70">
        <f>(F11/$B$11)*100</f>
        <v>135.04950495049505</v>
      </c>
      <c r="G12" s="85"/>
      <c r="H12" s="85"/>
      <c r="I12" s="70">
        <f>(I11/$B$11)*100</f>
        <v>217.82178217821783</v>
      </c>
      <c r="J12" s="85"/>
      <c r="K12" s="85"/>
      <c r="L12" s="70">
        <f>(L11/$B$11)*100</f>
        <v>277.42574257425741</v>
      </c>
      <c r="M12" s="86"/>
      <c r="N12" s="86"/>
      <c r="O12" s="70">
        <f>(O11/$B$11)*100</f>
        <v>360.39603960396039</v>
      </c>
      <c r="P12" s="86"/>
      <c r="Q12" s="86"/>
      <c r="R12" s="70">
        <v>334.05940594059405</v>
      </c>
      <c r="S12" s="70"/>
      <c r="T12" s="426"/>
      <c r="U12" s="795">
        <v>376.23762376237619</v>
      </c>
    </row>
    <row r="13" spans="1:21" ht="15.75" thickTop="1" x14ac:dyDescent="0.25"/>
  </sheetData>
  <mergeCells count="1">
    <mergeCell ref="A1:U1"/>
  </mergeCells>
  <pageMargins left="0.70866141732283472" right="0.70866141732283472" top="0.74803149606299213" bottom="0.74803149606299213" header="0.31496062992125984" footer="0.31496062992125984"/>
  <pageSetup paperSize="9" scale="83"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U13"/>
  <sheetViews>
    <sheetView zoomScale="75" zoomScaleNormal="75" workbookViewId="0">
      <selection sqref="A1:U1"/>
    </sheetView>
  </sheetViews>
  <sheetFormatPr defaultRowHeight="15" x14ac:dyDescent="0.25"/>
  <cols>
    <col min="1" max="1" width="29.83203125" style="10" customWidth="1"/>
    <col min="2" max="2" width="9.33203125" style="10"/>
    <col min="3" max="3" width="10.6640625" style="10" customWidth="1"/>
    <col min="4" max="20" width="9.33203125" style="10"/>
    <col min="21" max="21" width="9" style="276" customWidth="1"/>
    <col min="22" max="259" width="9.33203125" style="10"/>
    <col min="260" max="260" width="32" style="10" customWidth="1"/>
    <col min="261" max="261" width="9.33203125" style="10"/>
    <col min="262" max="262" width="10.6640625" style="10" customWidth="1"/>
    <col min="263" max="515" width="9.33203125" style="10"/>
    <col min="516" max="516" width="32" style="10" customWidth="1"/>
    <col min="517" max="517" width="9.33203125" style="10"/>
    <col min="518" max="518" width="10.6640625" style="10" customWidth="1"/>
    <col min="519" max="771" width="9.33203125" style="10"/>
    <col min="772" max="772" width="32" style="10" customWidth="1"/>
    <col min="773" max="773" width="9.33203125" style="10"/>
    <col min="774" max="774" width="10.6640625" style="10" customWidth="1"/>
    <col min="775" max="1027" width="9.33203125" style="10"/>
    <col min="1028" max="1028" width="32" style="10" customWidth="1"/>
    <col min="1029" max="1029" width="9.33203125" style="10"/>
    <col min="1030" max="1030" width="10.6640625" style="10" customWidth="1"/>
    <col min="1031" max="1283" width="9.33203125" style="10"/>
    <col min="1284" max="1284" width="32" style="10" customWidth="1"/>
    <col min="1285" max="1285" width="9.33203125" style="10"/>
    <col min="1286" max="1286" width="10.6640625" style="10" customWidth="1"/>
    <col min="1287" max="1539" width="9.33203125" style="10"/>
    <col min="1540" max="1540" width="32" style="10" customWidth="1"/>
    <col min="1541" max="1541" width="9.33203125" style="10"/>
    <col min="1542" max="1542" width="10.6640625" style="10" customWidth="1"/>
    <col min="1543" max="1795" width="9.33203125" style="10"/>
    <col min="1796" max="1796" width="32" style="10" customWidth="1"/>
    <col min="1797" max="1797" width="9.33203125" style="10"/>
    <col min="1798" max="1798" width="10.6640625" style="10" customWidth="1"/>
    <col min="1799" max="2051" width="9.33203125" style="10"/>
    <col min="2052" max="2052" width="32" style="10" customWidth="1"/>
    <col min="2053" max="2053" width="9.33203125" style="10"/>
    <col min="2054" max="2054" width="10.6640625" style="10" customWidth="1"/>
    <col min="2055" max="2307" width="9.33203125" style="10"/>
    <col min="2308" max="2308" width="32" style="10" customWidth="1"/>
    <col min="2309" max="2309" width="9.33203125" style="10"/>
    <col min="2310" max="2310" width="10.6640625" style="10" customWidth="1"/>
    <col min="2311" max="2563" width="9.33203125" style="10"/>
    <col min="2564" max="2564" width="32" style="10" customWidth="1"/>
    <col min="2565" max="2565" width="9.33203125" style="10"/>
    <col min="2566" max="2566" width="10.6640625" style="10" customWidth="1"/>
    <col min="2567" max="2819" width="9.33203125" style="10"/>
    <col min="2820" max="2820" width="32" style="10" customWidth="1"/>
    <col min="2821" max="2821" width="9.33203125" style="10"/>
    <col min="2822" max="2822" width="10.6640625" style="10" customWidth="1"/>
    <col min="2823" max="3075" width="9.33203125" style="10"/>
    <col min="3076" max="3076" width="32" style="10" customWidth="1"/>
    <col min="3077" max="3077" width="9.33203125" style="10"/>
    <col min="3078" max="3078" width="10.6640625" style="10" customWidth="1"/>
    <col min="3079" max="3331" width="9.33203125" style="10"/>
    <col min="3332" max="3332" width="32" style="10" customWidth="1"/>
    <col min="3333" max="3333" width="9.33203125" style="10"/>
    <col min="3334" max="3334" width="10.6640625" style="10" customWidth="1"/>
    <col min="3335" max="3587" width="9.33203125" style="10"/>
    <col min="3588" max="3588" width="32" style="10" customWidth="1"/>
    <col min="3589" max="3589" width="9.33203125" style="10"/>
    <col min="3590" max="3590" width="10.6640625" style="10" customWidth="1"/>
    <col min="3591" max="3843" width="9.33203125" style="10"/>
    <col min="3844" max="3844" width="32" style="10" customWidth="1"/>
    <col min="3845" max="3845" width="9.33203125" style="10"/>
    <col min="3846" max="3846" width="10.6640625" style="10" customWidth="1"/>
    <col min="3847" max="4099" width="9.33203125" style="10"/>
    <col min="4100" max="4100" width="32" style="10" customWidth="1"/>
    <col min="4101" max="4101" width="9.33203125" style="10"/>
    <col min="4102" max="4102" width="10.6640625" style="10" customWidth="1"/>
    <col min="4103" max="4355" width="9.33203125" style="10"/>
    <col min="4356" max="4356" width="32" style="10" customWidth="1"/>
    <col min="4357" max="4357" width="9.33203125" style="10"/>
    <col min="4358" max="4358" width="10.6640625" style="10" customWidth="1"/>
    <col min="4359" max="4611" width="9.33203125" style="10"/>
    <col min="4612" max="4612" width="32" style="10" customWidth="1"/>
    <col min="4613" max="4613" width="9.33203125" style="10"/>
    <col min="4614" max="4614" width="10.6640625" style="10" customWidth="1"/>
    <col min="4615" max="4867" width="9.33203125" style="10"/>
    <col min="4868" max="4868" width="32" style="10" customWidth="1"/>
    <col min="4869" max="4869" width="9.33203125" style="10"/>
    <col min="4870" max="4870" width="10.6640625" style="10" customWidth="1"/>
    <col min="4871" max="5123" width="9.33203125" style="10"/>
    <col min="5124" max="5124" width="32" style="10" customWidth="1"/>
    <col min="5125" max="5125" width="9.33203125" style="10"/>
    <col min="5126" max="5126" width="10.6640625" style="10" customWidth="1"/>
    <col min="5127" max="5379" width="9.33203125" style="10"/>
    <col min="5380" max="5380" width="32" style="10" customWidth="1"/>
    <col min="5381" max="5381" width="9.33203125" style="10"/>
    <col min="5382" max="5382" width="10.6640625" style="10" customWidth="1"/>
    <col min="5383" max="5635" width="9.33203125" style="10"/>
    <col min="5636" max="5636" width="32" style="10" customWidth="1"/>
    <col min="5637" max="5637" width="9.33203125" style="10"/>
    <col min="5638" max="5638" width="10.6640625" style="10" customWidth="1"/>
    <col min="5639" max="5891" width="9.33203125" style="10"/>
    <col min="5892" max="5892" width="32" style="10" customWidth="1"/>
    <col min="5893" max="5893" width="9.33203125" style="10"/>
    <col min="5894" max="5894" width="10.6640625" style="10" customWidth="1"/>
    <col min="5895" max="6147" width="9.33203125" style="10"/>
    <col min="6148" max="6148" width="32" style="10" customWidth="1"/>
    <col min="6149" max="6149" width="9.33203125" style="10"/>
    <col min="6150" max="6150" width="10.6640625" style="10" customWidth="1"/>
    <col min="6151" max="6403" width="9.33203125" style="10"/>
    <col min="6404" max="6404" width="32" style="10" customWidth="1"/>
    <col min="6405" max="6405" width="9.33203125" style="10"/>
    <col min="6406" max="6406" width="10.6640625" style="10" customWidth="1"/>
    <col min="6407" max="6659" width="9.33203125" style="10"/>
    <col min="6660" max="6660" width="32" style="10" customWidth="1"/>
    <col min="6661" max="6661" width="9.33203125" style="10"/>
    <col min="6662" max="6662" width="10.6640625" style="10" customWidth="1"/>
    <col min="6663" max="6915" width="9.33203125" style="10"/>
    <col min="6916" max="6916" width="32" style="10" customWidth="1"/>
    <col min="6917" max="6917" width="9.33203125" style="10"/>
    <col min="6918" max="6918" width="10.6640625" style="10" customWidth="1"/>
    <col min="6919" max="7171" width="9.33203125" style="10"/>
    <col min="7172" max="7172" width="32" style="10" customWidth="1"/>
    <col min="7173" max="7173" width="9.33203125" style="10"/>
    <col min="7174" max="7174" width="10.6640625" style="10" customWidth="1"/>
    <col min="7175" max="7427" width="9.33203125" style="10"/>
    <col min="7428" max="7428" width="32" style="10" customWidth="1"/>
    <col min="7429" max="7429" width="9.33203125" style="10"/>
    <col min="7430" max="7430" width="10.6640625" style="10" customWidth="1"/>
    <col min="7431" max="7683" width="9.33203125" style="10"/>
    <col min="7684" max="7684" width="32" style="10" customWidth="1"/>
    <col min="7685" max="7685" width="9.33203125" style="10"/>
    <col min="7686" max="7686" width="10.6640625" style="10" customWidth="1"/>
    <col min="7687" max="7939" width="9.33203125" style="10"/>
    <col min="7940" max="7940" width="32" style="10" customWidth="1"/>
    <col min="7941" max="7941" width="9.33203125" style="10"/>
    <col min="7942" max="7942" width="10.6640625" style="10" customWidth="1"/>
    <col min="7943" max="8195" width="9.33203125" style="10"/>
    <col min="8196" max="8196" width="32" style="10" customWidth="1"/>
    <col min="8197" max="8197" width="9.33203125" style="10"/>
    <col min="8198" max="8198" width="10.6640625" style="10" customWidth="1"/>
    <col min="8199" max="8451" width="9.33203125" style="10"/>
    <col min="8452" max="8452" width="32" style="10" customWidth="1"/>
    <col min="8453" max="8453" width="9.33203125" style="10"/>
    <col min="8454" max="8454" width="10.6640625" style="10" customWidth="1"/>
    <col min="8455" max="8707" width="9.33203125" style="10"/>
    <col min="8708" max="8708" width="32" style="10" customWidth="1"/>
    <col min="8709" max="8709" width="9.33203125" style="10"/>
    <col min="8710" max="8710" width="10.6640625" style="10" customWidth="1"/>
    <col min="8711" max="8963" width="9.33203125" style="10"/>
    <col min="8964" max="8964" width="32" style="10" customWidth="1"/>
    <col min="8965" max="8965" width="9.33203125" style="10"/>
    <col min="8966" max="8966" width="10.6640625" style="10" customWidth="1"/>
    <col min="8967" max="9219" width="9.33203125" style="10"/>
    <col min="9220" max="9220" width="32" style="10" customWidth="1"/>
    <col min="9221" max="9221" width="9.33203125" style="10"/>
    <col min="9222" max="9222" width="10.6640625" style="10" customWidth="1"/>
    <col min="9223" max="9475" width="9.33203125" style="10"/>
    <col min="9476" max="9476" width="32" style="10" customWidth="1"/>
    <col min="9477" max="9477" width="9.33203125" style="10"/>
    <col min="9478" max="9478" width="10.6640625" style="10" customWidth="1"/>
    <col min="9479" max="9731" width="9.33203125" style="10"/>
    <col min="9732" max="9732" width="32" style="10" customWidth="1"/>
    <col min="9733" max="9733" width="9.33203125" style="10"/>
    <col min="9734" max="9734" width="10.6640625" style="10" customWidth="1"/>
    <col min="9735" max="9987" width="9.33203125" style="10"/>
    <col min="9988" max="9988" width="32" style="10" customWidth="1"/>
    <col min="9989" max="9989" width="9.33203125" style="10"/>
    <col min="9990" max="9990" width="10.6640625" style="10" customWidth="1"/>
    <col min="9991" max="10243" width="9.33203125" style="10"/>
    <col min="10244" max="10244" width="32" style="10" customWidth="1"/>
    <col min="10245" max="10245" width="9.33203125" style="10"/>
    <col min="10246" max="10246" width="10.6640625" style="10" customWidth="1"/>
    <col min="10247" max="10499" width="9.33203125" style="10"/>
    <col min="10500" max="10500" width="32" style="10" customWidth="1"/>
    <col min="10501" max="10501" width="9.33203125" style="10"/>
    <col min="10502" max="10502" width="10.6640625" style="10" customWidth="1"/>
    <col min="10503" max="10755" width="9.33203125" style="10"/>
    <col min="10756" max="10756" width="32" style="10" customWidth="1"/>
    <col min="10757" max="10757" width="9.33203125" style="10"/>
    <col min="10758" max="10758" width="10.6640625" style="10" customWidth="1"/>
    <col min="10759" max="11011" width="9.33203125" style="10"/>
    <col min="11012" max="11012" width="32" style="10" customWidth="1"/>
    <col min="11013" max="11013" width="9.33203125" style="10"/>
    <col min="11014" max="11014" width="10.6640625" style="10" customWidth="1"/>
    <col min="11015" max="11267" width="9.33203125" style="10"/>
    <col min="11268" max="11268" width="32" style="10" customWidth="1"/>
    <col min="11269" max="11269" width="9.33203125" style="10"/>
    <col min="11270" max="11270" width="10.6640625" style="10" customWidth="1"/>
    <col min="11271" max="11523" width="9.33203125" style="10"/>
    <col min="11524" max="11524" width="32" style="10" customWidth="1"/>
    <col min="11525" max="11525" width="9.33203125" style="10"/>
    <col min="11526" max="11526" width="10.6640625" style="10" customWidth="1"/>
    <col min="11527" max="11779" width="9.33203125" style="10"/>
    <col min="11780" max="11780" width="32" style="10" customWidth="1"/>
    <col min="11781" max="11781" width="9.33203125" style="10"/>
    <col min="11782" max="11782" width="10.6640625" style="10" customWidth="1"/>
    <col min="11783" max="12035" width="9.33203125" style="10"/>
    <col min="12036" max="12036" width="32" style="10" customWidth="1"/>
    <col min="12037" max="12037" width="9.33203125" style="10"/>
    <col min="12038" max="12038" width="10.6640625" style="10" customWidth="1"/>
    <col min="12039" max="12291" width="9.33203125" style="10"/>
    <col min="12292" max="12292" width="32" style="10" customWidth="1"/>
    <col min="12293" max="12293" width="9.33203125" style="10"/>
    <col min="12294" max="12294" width="10.6640625" style="10" customWidth="1"/>
    <col min="12295" max="12547" width="9.33203125" style="10"/>
    <col min="12548" max="12548" width="32" style="10" customWidth="1"/>
    <col min="12549" max="12549" width="9.33203125" style="10"/>
    <col min="12550" max="12550" width="10.6640625" style="10" customWidth="1"/>
    <col min="12551" max="12803" width="9.33203125" style="10"/>
    <col min="12804" max="12804" width="32" style="10" customWidth="1"/>
    <col min="12805" max="12805" width="9.33203125" style="10"/>
    <col min="12806" max="12806" width="10.6640625" style="10" customWidth="1"/>
    <col min="12807" max="13059" width="9.33203125" style="10"/>
    <col min="13060" max="13060" width="32" style="10" customWidth="1"/>
    <col min="13061" max="13061" width="9.33203125" style="10"/>
    <col min="13062" max="13062" width="10.6640625" style="10" customWidth="1"/>
    <col min="13063" max="13315" width="9.33203125" style="10"/>
    <col min="13316" max="13316" width="32" style="10" customWidth="1"/>
    <col min="13317" max="13317" width="9.33203125" style="10"/>
    <col min="13318" max="13318" width="10.6640625" style="10" customWidth="1"/>
    <col min="13319" max="13571" width="9.33203125" style="10"/>
    <col min="13572" max="13572" width="32" style="10" customWidth="1"/>
    <col min="13573" max="13573" width="9.33203125" style="10"/>
    <col min="13574" max="13574" width="10.6640625" style="10" customWidth="1"/>
    <col min="13575" max="13827" width="9.33203125" style="10"/>
    <col min="13828" max="13828" width="32" style="10" customWidth="1"/>
    <col min="13829" max="13829" width="9.33203125" style="10"/>
    <col min="13830" max="13830" width="10.6640625" style="10" customWidth="1"/>
    <col min="13831" max="14083" width="9.33203125" style="10"/>
    <col min="14084" max="14084" width="32" style="10" customWidth="1"/>
    <col min="14085" max="14085" width="9.33203125" style="10"/>
    <col min="14086" max="14086" width="10.6640625" style="10" customWidth="1"/>
    <col min="14087" max="14339" width="9.33203125" style="10"/>
    <col min="14340" max="14340" width="32" style="10" customWidth="1"/>
    <col min="14341" max="14341" width="9.33203125" style="10"/>
    <col min="14342" max="14342" width="10.6640625" style="10" customWidth="1"/>
    <col min="14343" max="14595" width="9.33203125" style="10"/>
    <col min="14596" max="14596" width="32" style="10" customWidth="1"/>
    <col min="14597" max="14597" width="9.33203125" style="10"/>
    <col min="14598" max="14598" width="10.6640625" style="10" customWidth="1"/>
    <col min="14599" max="14851" width="9.33203125" style="10"/>
    <col min="14852" max="14852" width="32" style="10" customWidth="1"/>
    <col min="14853" max="14853" width="9.33203125" style="10"/>
    <col min="14854" max="14854" width="10.6640625" style="10" customWidth="1"/>
    <col min="14855" max="15107" width="9.33203125" style="10"/>
    <col min="15108" max="15108" width="32" style="10" customWidth="1"/>
    <col min="15109" max="15109" width="9.33203125" style="10"/>
    <col min="15110" max="15110" width="10.6640625" style="10" customWidth="1"/>
    <col min="15111" max="15363" width="9.33203125" style="10"/>
    <col min="15364" max="15364" width="32" style="10" customWidth="1"/>
    <col min="15365" max="15365" width="9.33203125" style="10"/>
    <col min="15366" max="15366" width="10.6640625" style="10" customWidth="1"/>
    <col min="15367" max="15619" width="9.33203125" style="10"/>
    <col min="15620" max="15620" width="32" style="10" customWidth="1"/>
    <col min="15621" max="15621" width="9.33203125" style="10"/>
    <col min="15622" max="15622" width="10.6640625" style="10" customWidth="1"/>
    <col min="15623" max="15875" width="9.33203125" style="10"/>
    <col min="15876" max="15876" width="32" style="10" customWidth="1"/>
    <col min="15877" max="15877" width="9.33203125" style="10"/>
    <col min="15878" max="15878" width="10.6640625" style="10" customWidth="1"/>
    <col min="15879" max="16131" width="9.33203125" style="10"/>
    <col min="16132" max="16132" width="32" style="10" customWidth="1"/>
    <col min="16133" max="16133" width="9.33203125" style="10"/>
    <col min="16134" max="16134" width="10.6640625" style="10" customWidth="1"/>
    <col min="16135" max="16384" width="9.33203125" style="10"/>
  </cols>
  <sheetData>
    <row r="1" spans="1:21" ht="31.15" customHeight="1" thickTop="1" thickBot="1" x14ac:dyDescent="0.3">
      <c r="A1" s="491" t="s">
        <v>482</v>
      </c>
      <c r="B1" s="496"/>
      <c r="C1" s="496"/>
      <c r="D1" s="496"/>
      <c r="E1" s="496"/>
      <c r="F1" s="496"/>
      <c r="G1" s="496"/>
      <c r="H1" s="496"/>
      <c r="I1" s="496"/>
      <c r="J1" s="496"/>
      <c r="K1" s="496"/>
      <c r="L1" s="496"/>
      <c r="M1" s="496"/>
      <c r="N1" s="496"/>
      <c r="O1" s="496"/>
      <c r="P1" s="496"/>
      <c r="Q1" s="496"/>
      <c r="R1" s="496"/>
      <c r="S1" s="496"/>
      <c r="T1" s="496"/>
      <c r="U1" s="497"/>
    </row>
    <row r="2" spans="1:21" ht="15.75" thickBot="1" x14ac:dyDescent="0.3">
      <c r="A2" s="87" t="s">
        <v>4</v>
      </c>
      <c r="B2" s="258">
        <v>1991</v>
      </c>
      <c r="C2" s="259">
        <v>1999</v>
      </c>
      <c r="D2" s="259">
        <v>2000</v>
      </c>
      <c r="E2" s="259">
        <v>2001</v>
      </c>
      <c r="F2" s="259">
        <v>2002</v>
      </c>
      <c r="G2" s="259">
        <v>2003</v>
      </c>
      <c r="H2" s="259">
        <v>2004</v>
      </c>
      <c r="I2" s="259">
        <v>2005</v>
      </c>
      <c r="J2" s="259">
        <v>2006</v>
      </c>
      <c r="K2" s="259">
        <v>2007</v>
      </c>
      <c r="L2" s="259">
        <v>2008</v>
      </c>
      <c r="M2" s="259">
        <v>2009</v>
      </c>
      <c r="N2" s="259">
        <v>2010</v>
      </c>
      <c r="O2" s="259">
        <v>2011</v>
      </c>
      <c r="P2" s="259">
        <v>2012</v>
      </c>
      <c r="Q2" s="259">
        <v>2013</v>
      </c>
      <c r="R2" s="260">
        <v>2014</v>
      </c>
      <c r="S2" s="260">
        <v>2015</v>
      </c>
      <c r="T2" s="260">
        <v>2016</v>
      </c>
      <c r="U2" s="791">
        <v>2017</v>
      </c>
    </row>
    <row r="3" spans="1:21" x14ac:dyDescent="0.25">
      <c r="A3" s="88" t="s">
        <v>14</v>
      </c>
      <c r="B3" s="49">
        <v>48</v>
      </c>
      <c r="C3" s="52">
        <v>30</v>
      </c>
      <c r="D3" s="52">
        <v>24</v>
      </c>
      <c r="E3" s="52">
        <v>23</v>
      </c>
      <c r="F3" s="52">
        <v>34</v>
      </c>
      <c r="G3" s="52">
        <v>39</v>
      </c>
      <c r="H3" s="52">
        <v>26</v>
      </c>
      <c r="I3" s="52">
        <v>45</v>
      </c>
      <c r="J3" s="52">
        <v>56</v>
      </c>
      <c r="K3" s="52">
        <v>53</v>
      </c>
      <c r="L3" s="52">
        <v>48</v>
      </c>
      <c r="M3" s="74">
        <v>68</v>
      </c>
      <c r="N3" s="74">
        <v>50</v>
      </c>
      <c r="O3" s="74">
        <v>72</v>
      </c>
      <c r="P3" s="74">
        <v>54</v>
      </c>
      <c r="Q3" s="74">
        <v>74</v>
      </c>
      <c r="R3" s="75">
        <v>59</v>
      </c>
      <c r="S3" s="75">
        <v>59</v>
      </c>
      <c r="T3" s="75">
        <v>58</v>
      </c>
      <c r="U3" s="798">
        <v>28</v>
      </c>
    </row>
    <row r="4" spans="1:21" x14ac:dyDescent="0.25">
      <c r="A4" s="89" t="s">
        <v>180</v>
      </c>
      <c r="B4" s="90">
        <v>43</v>
      </c>
      <c r="C4" s="77">
        <v>29</v>
      </c>
      <c r="D4" s="77"/>
      <c r="E4" s="77"/>
      <c r="F4" s="77">
        <v>31</v>
      </c>
      <c r="G4" s="77"/>
      <c r="H4" s="77"/>
      <c r="I4" s="77">
        <v>36</v>
      </c>
      <c r="J4" s="77"/>
      <c r="K4" s="77"/>
      <c r="L4" s="77">
        <v>51</v>
      </c>
      <c r="M4" s="11"/>
      <c r="N4" s="11"/>
      <c r="O4" s="11">
        <v>95</v>
      </c>
      <c r="P4" s="11"/>
      <c r="Q4" s="11"/>
      <c r="R4" s="78">
        <v>43</v>
      </c>
      <c r="S4" s="78"/>
      <c r="T4" s="78"/>
      <c r="U4" s="257">
        <v>38</v>
      </c>
    </row>
    <row r="5" spans="1:21" x14ac:dyDescent="0.25">
      <c r="A5" s="89" t="s">
        <v>20</v>
      </c>
      <c r="B5" s="90">
        <v>47</v>
      </c>
      <c r="C5" s="77">
        <v>40</v>
      </c>
      <c r="D5" s="77">
        <v>52</v>
      </c>
      <c r="E5" s="77">
        <v>50</v>
      </c>
      <c r="F5" s="77">
        <v>33</v>
      </c>
      <c r="G5" s="77">
        <v>73</v>
      </c>
      <c r="H5" s="77">
        <v>56</v>
      </c>
      <c r="I5" s="77">
        <v>46</v>
      </c>
      <c r="J5" s="77">
        <v>74</v>
      </c>
      <c r="K5" s="77">
        <v>70</v>
      </c>
      <c r="L5" s="77">
        <v>69</v>
      </c>
      <c r="M5" s="11">
        <v>91</v>
      </c>
      <c r="N5" s="11">
        <v>108</v>
      </c>
      <c r="O5" s="11">
        <v>133</v>
      </c>
      <c r="P5" s="11">
        <v>136</v>
      </c>
      <c r="Q5" s="11">
        <v>110</v>
      </c>
      <c r="R5" s="78">
        <v>130</v>
      </c>
      <c r="S5" s="78">
        <v>117</v>
      </c>
      <c r="T5" s="78">
        <v>102</v>
      </c>
      <c r="U5" s="257">
        <v>73</v>
      </c>
    </row>
    <row r="6" spans="1:21" x14ac:dyDescent="0.25">
      <c r="A6" s="89" t="s">
        <v>27</v>
      </c>
      <c r="B6" s="90">
        <v>55</v>
      </c>
      <c r="C6" s="77">
        <v>119</v>
      </c>
      <c r="D6" s="77">
        <v>141</v>
      </c>
      <c r="E6" s="77">
        <v>117</v>
      </c>
      <c r="F6" s="77">
        <v>119</v>
      </c>
      <c r="G6" s="77">
        <v>116</v>
      </c>
      <c r="H6" s="77">
        <v>126</v>
      </c>
      <c r="I6" s="77">
        <v>140</v>
      </c>
      <c r="J6" s="77">
        <v>144</v>
      </c>
      <c r="K6" s="77">
        <v>111</v>
      </c>
      <c r="L6" s="77">
        <v>134</v>
      </c>
      <c r="M6" s="11">
        <v>134</v>
      </c>
      <c r="N6" s="11">
        <v>176</v>
      </c>
      <c r="O6" s="11">
        <v>170</v>
      </c>
      <c r="P6" s="11">
        <v>171</v>
      </c>
      <c r="Q6" s="11">
        <v>171</v>
      </c>
      <c r="R6" s="78">
        <v>166</v>
      </c>
      <c r="S6" s="78">
        <v>174</v>
      </c>
      <c r="T6" s="78">
        <v>159</v>
      </c>
      <c r="U6" s="257">
        <v>110</v>
      </c>
    </row>
    <row r="7" spans="1:21" x14ac:dyDescent="0.25">
      <c r="A7" s="89" t="s">
        <v>58</v>
      </c>
      <c r="B7" s="90"/>
      <c r="C7" s="77">
        <v>445</v>
      </c>
      <c r="D7" s="77">
        <v>453</v>
      </c>
      <c r="E7" s="77">
        <v>598</v>
      </c>
      <c r="F7" s="77">
        <v>535</v>
      </c>
      <c r="G7" s="77">
        <v>678</v>
      </c>
      <c r="H7" s="77">
        <v>860</v>
      </c>
      <c r="I7" s="77">
        <v>810</v>
      </c>
      <c r="J7" s="77">
        <v>930</v>
      </c>
      <c r="K7" s="77">
        <v>848</v>
      </c>
      <c r="L7" s="77">
        <v>826</v>
      </c>
      <c r="M7" s="11">
        <v>1199</v>
      </c>
      <c r="N7" s="11">
        <v>1241</v>
      </c>
      <c r="O7" s="11">
        <v>1486</v>
      </c>
      <c r="P7" s="11">
        <v>1440</v>
      </c>
      <c r="Q7" s="11">
        <v>1465</v>
      </c>
      <c r="R7" s="78">
        <v>1562</v>
      </c>
      <c r="S7" s="78">
        <v>1346</v>
      </c>
      <c r="T7" s="78">
        <v>2040</v>
      </c>
      <c r="U7" s="257">
        <v>2410</v>
      </c>
    </row>
    <row r="8" spans="1:21" ht="15.75" thickBot="1" x14ac:dyDescent="0.3">
      <c r="A8" s="91" t="s">
        <v>34</v>
      </c>
      <c r="B8" s="92">
        <v>87</v>
      </c>
      <c r="C8" s="79">
        <v>40</v>
      </c>
      <c r="D8" s="79">
        <v>39</v>
      </c>
      <c r="E8" s="79">
        <v>45</v>
      </c>
      <c r="F8" s="79">
        <v>27</v>
      </c>
      <c r="G8" s="79">
        <v>62</v>
      </c>
      <c r="H8" s="79">
        <v>71</v>
      </c>
      <c r="I8" s="79">
        <v>113</v>
      </c>
      <c r="J8" s="79">
        <v>115</v>
      </c>
      <c r="K8" s="79">
        <v>113</v>
      </c>
      <c r="L8" s="79">
        <v>121</v>
      </c>
      <c r="M8" s="80">
        <v>140</v>
      </c>
      <c r="N8" s="80">
        <v>214</v>
      </c>
      <c r="O8" s="80">
        <v>206</v>
      </c>
      <c r="P8" s="80">
        <v>162</v>
      </c>
      <c r="Q8" s="80">
        <v>140</v>
      </c>
      <c r="R8" s="81">
        <v>127</v>
      </c>
      <c r="S8" s="81">
        <v>114</v>
      </c>
      <c r="T8" s="81">
        <v>136</v>
      </c>
      <c r="U8" s="799">
        <v>119</v>
      </c>
    </row>
    <row r="9" spans="1:21" ht="15.75" thickBot="1" x14ac:dyDescent="0.3">
      <c r="A9" s="87" t="s">
        <v>284</v>
      </c>
      <c r="B9" s="38">
        <v>280</v>
      </c>
      <c r="C9" s="40">
        <v>258</v>
      </c>
      <c r="D9" s="40"/>
      <c r="E9" s="40"/>
      <c r="F9" s="40">
        <v>244</v>
      </c>
      <c r="G9" s="40"/>
      <c r="H9" s="40"/>
      <c r="I9" s="40">
        <v>380</v>
      </c>
      <c r="J9" s="40"/>
      <c r="K9" s="40"/>
      <c r="L9" s="40">
        <v>423</v>
      </c>
      <c r="M9" s="83"/>
      <c r="N9" s="83"/>
      <c r="O9" s="93">
        <v>676</v>
      </c>
      <c r="P9" s="83"/>
      <c r="Q9" s="83"/>
      <c r="R9" s="93">
        <v>525</v>
      </c>
      <c r="S9" s="93"/>
      <c r="T9" s="113"/>
      <c r="U9" s="800">
        <v>368</v>
      </c>
    </row>
    <row r="10" spans="1:21" ht="15.75" thickBot="1" x14ac:dyDescent="0.3">
      <c r="A10" s="87" t="s">
        <v>66</v>
      </c>
      <c r="B10" s="38">
        <v>100</v>
      </c>
      <c r="C10" s="73">
        <f>(C9/$B$9)*100</f>
        <v>92.142857142857139</v>
      </c>
      <c r="D10" s="40"/>
      <c r="E10" s="40"/>
      <c r="F10" s="73">
        <f>(F9/$B$9)*100</f>
        <v>87.142857142857139</v>
      </c>
      <c r="G10" s="40"/>
      <c r="H10" s="40"/>
      <c r="I10" s="73">
        <f>(I9/$B$9)*100</f>
        <v>135.71428571428572</v>
      </c>
      <c r="J10" s="40"/>
      <c r="K10" s="40"/>
      <c r="L10" s="73">
        <f>(L9/$B$9)*100</f>
        <v>151.07142857142856</v>
      </c>
      <c r="M10" s="83"/>
      <c r="N10" s="83"/>
      <c r="O10" s="73">
        <f>(O9/$B$9)*100</f>
        <v>241.42857142857142</v>
      </c>
      <c r="P10" s="83"/>
      <c r="Q10" s="83"/>
      <c r="R10" s="73">
        <v>187.5</v>
      </c>
      <c r="S10" s="73"/>
      <c r="T10" s="425"/>
      <c r="U10" s="794">
        <v>131.42857142857142</v>
      </c>
    </row>
    <row r="11" spans="1:21" ht="15.75" thickBot="1" x14ac:dyDescent="0.3">
      <c r="A11" s="87" t="s">
        <v>285</v>
      </c>
      <c r="B11" s="38">
        <v>280</v>
      </c>
      <c r="C11" s="40">
        <v>703</v>
      </c>
      <c r="D11" s="40"/>
      <c r="E11" s="40"/>
      <c r="F11" s="40">
        <v>779</v>
      </c>
      <c r="G11" s="40"/>
      <c r="H11" s="40"/>
      <c r="I11" s="40">
        <v>1190</v>
      </c>
      <c r="J11" s="40"/>
      <c r="K11" s="40"/>
      <c r="L11" s="40">
        <v>1249</v>
      </c>
      <c r="M11" s="83"/>
      <c r="N11" s="83"/>
      <c r="O11" s="93">
        <v>2162</v>
      </c>
      <c r="P11" s="83"/>
      <c r="Q11" s="83"/>
      <c r="R11" s="93">
        <v>2087</v>
      </c>
      <c r="S11" s="93"/>
      <c r="T11" s="113"/>
      <c r="U11" s="800">
        <v>2778</v>
      </c>
    </row>
    <row r="12" spans="1:21" ht="15.75" thickBot="1" x14ac:dyDescent="0.3">
      <c r="A12" s="94" t="s">
        <v>66</v>
      </c>
      <c r="B12" s="63">
        <v>100</v>
      </c>
      <c r="C12" s="70">
        <f>(C11/$B$11)*100</f>
        <v>251.07142857142856</v>
      </c>
      <c r="D12" s="85"/>
      <c r="E12" s="85"/>
      <c r="F12" s="70">
        <f>(F11/$B$11)*100</f>
        <v>278.21428571428572</v>
      </c>
      <c r="G12" s="85"/>
      <c r="H12" s="85"/>
      <c r="I12" s="70">
        <f>(I11/$B$11)*100</f>
        <v>425</v>
      </c>
      <c r="J12" s="85"/>
      <c r="K12" s="85"/>
      <c r="L12" s="70">
        <f>(L11/$B$11)*100</f>
        <v>446.07142857142856</v>
      </c>
      <c r="M12" s="86"/>
      <c r="N12" s="86"/>
      <c r="O12" s="70">
        <f>(O11/$B$11)*100</f>
        <v>772.14285714285711</v>
      </c>
      <c r="P12" s="86"/>
      <c r="Q12" s="86"/>
      <c r="R12" s="70">
        <v>745.35714285714278</v>
      </c>
      <c r="S12" s="70"/>
      <c r="T12" s="426"/>
      <c r="U12" s="795">
        <v>992.14285714285711</v>
      </c>
    </row>
    <row r="13" spans="1:21" ht="15.75" thickTop="1" x14ac:dyDescent="0.25"/>
  </sheetData>
  <mergeCells count="1">
    <mergeCell ref="A1:U1"/>
  </mergeCells>
  <pageMargins left="0.70866141732283472" right="0.70866141732283472" top="0.74803149606299213" bottom="0.74803149606299213" header="0.31496062992125984" footer="0.31496062992125984"/>
  <pageSetup paperSize="9" scale="83"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65"/>
  <sheetViews>
    <sheetView zoomScaleNormal="100" zoomScalePageLayoutView="75" workbookViewId="0">
      <selection activeCell="I17" sqref="I17"/>
    </sheetView>
  </sheetViews>
  <sheetFormatPr defaultRowHeight="15.75" x14ac:dyDescent="0.25"/>
  <cols>
    <col min="1" max="1" width="163.6640625" style="874" customWidth="1"/>
    <col min="2" max="16384" width="9.33203125" style="874"/>
  </cols>
  <sheetData>
    <row r="1" spans="1:1" ht="15" customHeight="1" x14ac:dyDescent="0.25">
      <c r="A1" s="873" t="s">
        <v>534</v>
      </c>
    </row>
    <row r="2" spans="1:1" ht="15" customHeight="1" x14ac:dyDescent="0.25">
      <c r="A2" s="873" t="s">
        <v>468</v>
      </c>
    </row>
    <row r="3" spans="1:1" ht="15" customHeight="1" x14ac:dyDescent="0.25">
      <c r="A3" s="873" t="s">
        <v>470</v>
      </c>
    </row>
    <row r="4" spans="1:1" ht="15" customHeight="1" x14ac:dyDescent="0.25">
      <c r="A4" s="873" t="s">
        <v>471</v>
      </c>
    </row>
    <row r="5" spans="1:1" ht="15" customHeight="1" x14ac:dyDescent="0.25">
      <c r="A5" s="873" t="s">
        <v>472</v>
      </c>
    </row>
    <row r="6" spans="1:1" ht="15" customHeight="1" x14ac:dyDescent="0.25">
      <c r="A6" s="873" t="s">
        <v>473</v>
      </c>
    </row>
    <row r="7" spans="1:1" ht="15" customHeight="1" x14ac:dyDescent="0.25">
      <c r="A7" s="873" t="s">
        <v>474</v>
      </c>
    </row>
    <row r="8" spans="1:1" ht="15" customHeight="1" x14ac:dyDescent="0.25">
      <c r="A8" s="873" t="s">
        <v>475</v>
      </c>
    </row>
    <row r="9" spans="1:1" ht="15" customHeight="1" x14ac:dyDescent="0.25">
      <c r="A9" s="873" t="s">
        <v>476</v>
      </c>
    </row>
    <row r="10" spans="1:1" ht="15" customHeight="1" x14ac:dyDescent="0.25">
      <c r="A10" s="873" t="s">
        <v>477</v>
      </c>
    </row>
    <row r="11" spans="1:1" ht="15" customHeight="1" x14ac:dyDescent="0.25">
      <c r="A11" s="873" t="s">
        <v>478</v>
      </c>
    </row>
    <row r="12" spans="1:1" ht="15" customHeight="1" x14ac:dyDescent="0.25">
      <c r="A12" s="873" t="s">
        <v>479</v>
      </c>
    </row>
    <row r="13" spans="1:1" ht="15" customHeight="1" x14ac:dyDescent="0.25">
      <c r="A13" s="873" t="s">
        <v>480</v>
      </c>
    </row>
    <row r="14" spans="1:1" ht="15" customHeight="1" x14ac:dyDescent="0.25">
      <c r="A14" s="873" t="s">
        <v>481</v>
      </c>
    </row>
    <row r="15" spans="1:1" ht="15" customHeight="1" x14ac:dyDescent="0.25">
      <c r="A15" s="873" t="s">
        <v>482</v>
      </c>
    </row>
    <row r="16" spans="1:1" ht="15" customHeight="1" x14ac:dyDescent="0.25">
      <c r="A16" s="873" t="s">
        <v>483</v>
      </c>
    </row>
    <row r="17" spans="1:1" ht="15" customHeight="1" x14ac:dyDescent="0.25">
      <c r="A17" s="873" t="s">
        <v>484</v>
      </c>
    </row>
    <row r="18" spans="1:1" ht="15" customHeight="1" x14ac:dyDescent="0.25">
      <c r="A18" s="873" t="s">
        <v>535</v>
      </c>
    </row>
    <row r="19" spans="1:1" ht="15" customHeight="1" x14ac:dyDescent="0.25">
      <c r="A19" s="873" t="s">
        <v>519</v>
      </c>
    </row>
    <row r="20" spans="1:1" ht="15" customHeight="1" x14ac:dyDescent="0.25">
      <c r="A20" s="873" t="s">
        <v>520</v>
      </c>
    </row>
    <row r="21" spans="1:1" ht="15" customHeight="1" x14ac:dyDescent="0.25">
      <c r="A21" s="873" t="s">
        <v>521</v>
      </c>
    </row>
    <row r="22" spans="1:1" ht="15" customHeight="1" x14ac:dyDescent="0.25">
      <c r="A22" s="873" t="s">
        <v>522</v>
      </c>
    </row>
    <row r="23" spans="1:1" ht="15" customHeight="1" x14ac:dyDescent="0.25">
      <c r="A23" s="873" t="s">
        <v>523</v>
      </c>
    </row>
    <row r="24" spans="1:1" ht="15" customHeight="1" x14ac:dyDescent="0.25">
      <c r="A24" s="873" t="s">
        <v>524</v>
      </c>
    </row>
    <row r="25" spans="1:1" ht="15" customHeight="1" x14ac:dyDescent="0.25">
      <c r="A25" s="873" t="s">
        <v>525</v>
      </c>
    </row>
    <row r="26" spans="1:1" ht="15" customHeight="1" x14ac:dyDescent="0.25">
      <c r="A26" s="873" t="s">
        <v>333</v>
      </c>
    </row>
    <row r="27" spans="1:1" ht="15" customHeight="1" x14ac:dyDescent="0.25">
      <c r="A27" s="873" t="s">
        <v>332</v>
      </c>
    </row>
    <row r="28" spans="1:1" ht="15" customHeight="1" x14ac:dyDescent="0.25">
      <c r="A28" s="873" t="s">
        <v>375</v>
      </c>
    </row>
    <row r="29" spans="1:1" ht="15" customHeight="1" x14ac:dyDescent="0.25">
      <c r="A29" s="873" t="s">
        <v>376</v>
      </c>
    </row>
    <row r="30" spans="1:1" ht="15" customHeight="1" x14ac:dyDescent="0.25">
      <c r="A30" s="873" t="s">
        <v>339</v>
      </c>
    </row>
    <row r="31" spans="1:1" ht="15" customHeight="1" x14ac:dyDescent="0.25">
      <c r="A31" s="873" t="s">
        <v>344</v>
      </c>
    </row>
    <row r="32" spans="1:1" ht="15" customHeight="1" x14ac:dyDescent="0.25">
      <c r="A32" s="873" t="s">
        <v>345</v>
      </c>
    </row>
    <row r="33" spans="1:1" ht="15" customHeight="1" x14ac:dyDescent="0.25">
      <c r="A33" s="873" t="s">
        <v>377</v>
      </c>
    </row>
    <row r="34" spans="1:1" ht="15" customHeight="1" x14ac:dyDescent="0.25">
      <c r="A34" s="873" t="s">
        <v>378</v>
      </c>
    </row>
    <row r="35" spans="1:1" ht="15" customHeight="1" x14ac:dyDescent="0.25">
      <c r="A35" s="873" t="s">
        <v>350</v>
      </c>
    </row>
    <row r="36" spans="1:1" ht="15" customHeight="1" x14ac:dyDescent="0.25">
      <c r="A36" s="873" t="s">
        <v>355</v>
      </c>
    </row>
    <row r="37" spans="1:1" ht="15" customHeight="1" x14ac:dyDescent="0.25">
      <c r="A37" s="873" t="s">
        <v>357</v>
      </c>
    </row>
    <row r="38" spans="1:1" ht="15" customHeight="1" x14ac:dyDescent="0.25">
      <c r="A38" s="873" t="s">
        <v>379</v>
      </c>
    </row>
    <row r="39" spans="1:1" ht="15" customHeight="1" x14ac:dyDescent="0.25">
      <c r="A39" s="873" t="s">
        <v>380</v>
      </c>
    </row>
    <row r="40" spans="1:1" ht="15" customHeight="1" x14ac:dyDescent="0.25">
      <c r="A40" s="873" t="s">
        <v>381</v>
      </c>
    </row>
    <row r="41" spans="1:1" ht="15" customHeight="1" x14ac:dyDescent="0.25">
      <c r="A41" s="873" t="s">
        <v>526</v>
      </c>
    </row>
    <row r="42" spans="1:1" ht="15" customHeight="1" x14ac:dyDescent="0.25">
      <c r="A42" s="873" t="s">
        <v>527</v>
      </c>
    </row>
    <row r="43" spans="1:1" ht="15" customHeight="1" x14ac:dyDescent="0.25">
      <c r="A43" s="873" t="s">
        <v>528</v>
      </c>
    </row>
    <row r="44" spans="1:1" ht="15" customHeight="1" x14ac:dyDescent="0.25">
      <c r="A44" s="873" t="s">
        <v>529</v>
      </c>
    </row>
    <row r="45" spans="1:1" ht="15" customHeight="1" x14ac:dyDescent="0.25">
      <c r="A45" s="873" t="s">
        <v>531</v>
      </c>
    </row>
    <row r="46" spans="1:1" ht="15" customHeight="1" x14ac:dyDescent="0.25">
      <c r="A46" s="873" t="s">
        <v>546</v>
      </c>
    </row>
    <row r="47" spans="1:1" ht="15" customHeight="1" x14ac:dyDescent="0.25">
      <c r="A47" s="873" t="s">
        <v>369</v>
      </c>
    </row>
    <row r="48" spans="1:1" ht="15" customHeight="1" x14ac:dyDescent="0.25">
      <c r="A48" s="873" t="s">
        <v>382</v>
      </c>
    </row>
    <row r="49" spans="1:1" ht="15" customHeight="1" x14ac:dyDescent="0.25">
      <c r="A49" s="873" t="s">
        <v>383</v>
      </c>
    </row>
    <row r="50" spans="1:1" ht="15" customHeight="1" x14ac:dyDescent="0.25">
      <c r="A50" s="873" t="s">
        <v>384</v>
      </c>
    </row>
    <row r="51" spans="1:1" ht="15" customHeight="1" x14ac:dyDescent="0.25">
      <c r="A51" s="873" t="s">
        <v>388</v>
      </c>
    </row>
    <row r="52" spans="1:1" ht="15" customHeight="1" x14ac:dyDescent="0.25">
      <c r="A52" s="873" t="s">
        <v>390</v>
      </c>
    </row>
    <row r="53" spans="1:1" ht="15" customHeight="1" x14ac:dyDescent="0.25">
      <c r="A53" s="873" t="s">
        <v>391</v>
      </c>
    </row>
    <row r="54" spans="1:1" ht="15" customHeight="1" x14ac:dyDescent="0.25">
      <c r="A54" s="873" t="s">
        <v>394</v>
      </c>
    </row>
    <row r="55" spans="1:1" ht="15" customHeight="1" x14ac:dyDescent="0.25">
      <c r="A55" s="873" t="s">
        <v>398</v>
      </c>
    </row>
    <row r="56" spans="1:1" ht="15" customHeight="1" x14ac:dyDescent="0.25">
      <c r="A56" s="873" t="s">
        <v>401</v>
      </c>
    </row>
    <row r="57" spans="1:1" ht="15" customHeight="1" x14ac:dyDescent="0.25">
      <c r="A57" s="873" t="s">
        <v>406</v>
      </c>
    </row>
    <row r="58" spans="1:1" ht="15" customHeight="1" x14ac:dyDescent="0.25">
      <c r="A58" s="873" t="s">
        <v>408</v>
      </c>
    </row>
    <row r="59" spans="1:1" ht="14.25" customHeight="1" x14ac:dyDescent="0.25">
      <c r="A59" s="873" t="s">
        <v>411</v>
      </c>
    </row>
    <row r="60" spans="1:1" ht="14.25" customHeight="1" x14ac:dyDescent="0.25">
      <c r="A60" s="873" t="s">
        <v>415</v>
      </c>
    </row>
    <row r="61" spans="1:1" ht="14.25" customHeight="1" x14ac:dyDescent="0.25">
      <c r="A61" s="873" t="s">
        <v>442</v>
      </c>
    </row>
    <row r="62" spans="1:1" ht="14.25" customHeight="1" x14ac:dyDescent="0.25">
      <c r="A62" s="873" t="s">
        <v>443</v>
      </c>
    </row>
    <row r="63" spans="1:1" ht="14.25" customHeight="1" x14ac:dyDescent="0.25">
      <c r="A63" s="873" t="s">
        <v>444</v>
      </c>
    </row>
    <row r="64" spans="1:1" ht="14.25" customHeight="1" x14ac:dyDescent="0.25">
      <c r="A64" s="873" t="s">
        <v>445</v>
      </c>
    </row>
    <row r="65" spans="1:1" ht="14.25" customHeight="1" x14ac:dyDescent="0.25">
      <c r="A65" s="873" t="s">
        <v>446</v>
      </c>
    </row>
  </sheetData>
  <hyperlinks>
    <hyperlink ref="A6" location="'Table 5.5a'!A1" display="Table 5.5a Manchester Bound Boarders at Rochdale &amp; Oldham Corridor Stations 1991-2017 – Peak Period (0730-0930)"/>
    <hyperlink ref="A7" location="'Table 5.5b'!A1" display="Table 5.5b Manchester Bound Boarders at Rochdale &amp; Oldham Corridor Stations 1991 to 2017– Off-Peak Period (0930-1330)"/>
    <hyperlink ref="A9" location="'Table 5.6b'!A1" display="Table 5.6b  Manchester Bound Boarders at Ashton-under-Lyne Corridor Stations 1991 and 1999 to 2017 – Off-Peak Period (0930-1330)"/>
    <hyperlink ref="A5" location="'Table 5.4b'!A1" display="Table 5.4b Manchester Bound Boarders at Wigan/Bolton Corridor Stations 1991 and 1999 to 2017 – Off-Peak Period (09:30-13:30)"/>
    <hyperlink ref="A4" location="'Table 5.4a'!A1" display="Table 5.4a Manchester Bound Boarders at Wigan/Bolton Corridor Stations 1991 and 1999 to 2017 – Peak Period (07:30-09:30)"/>
    <hyperlink ref="A4" location="'Table 5.4a'!A1" display="Table 5.4a Manchester Bound Boarders at Wigan/Bolton Corridor Stations 1991 and 1999 to 2016 – Peak Period (07:30-09:30)"/>
    <hyperlink ref="A5" location="'Table 5.4b'!A1" display="Table 5.4b Manchester Bound Boarders at Wigan/Bolton Corridor Stations 1991 and 1999 to 2016 – Off-Peak Period (09:30-13:30)"/>
    <hyperlink ref="A6" location="'Table 5.5a'!A1" display="Table 5.5a Manchester Bound Boarders at Rochdale &amp; Oldham Corridor Stations 1991-2016 – Peak Period (0730-0930)"/>
    <hyperlink ref="A7" location="'Table 5.5b'!A1" display="Table 5.5b Manchester Bound Boarders at Rochdale &amp; Oldham Corridor Stations 1991 to 2016– Off-Peak Period (0930-1330)"/>
    <hyperlink ref="A9" location="'Table 5.6b'!A1" display="Table 5.6b  Manchester Bound Boarders at Ashton-under-Lyne Corridor Stations 1991 and 1999 to 2016– Off-Peak Period (0930-1330)"/>
    <hyperlink ref="A17" location="'Table 5.10b'!A1" display="Table 5.10b Manchester Bound Boarders at Irlam Corridor Stations 1991 and 1999 to 2017 – Off-Peak Period (0930-1330)"/>
    <hyperlink ref="A17" location="'Table 5.10b'!A1" display="Table 5.10b Manchester Bound Boarders at Irlam Corridor Stations 1991 and 1999 to 2016 – Off-Peak Period (0930-1330)"/>
    <hyperlink ref="A16" location="'Table 5.10a'!A1" display="Table 5.10a Manchester Bound Boarders at Irlam Corridor Stations 1991 and 1999 to 2017 – Peak Period (0730-0930)"/>
    <hyperlink ref="A16" location="'Table 5.10a'!A1" display="Table 5.10a Manchester Bound Boarders at Irlam Corridor Stations 1991 and 1999 to 2016 – Peak Period (0730-0930)"/>
    <hyperlink ref="A15" location="'Table 5.9b'!A1" display="Table 5.9b Manchester Bound Boarders at Styal Corridor Stations 1991 and 1999 to 2017 – Off-Peak Period (0930-1330)"/>
    <hyperlink ref="A15" location="'Table 5.9b'!A1" display="Table 5.9b Manchester Bound Boarders at Styal Corridor Stations 1991 and 1999 to 2016 –Off-Peak Period (0930-1330)"/>
    <hyperlink ref="A14" location="'Table 5.9a'!A1" display="Table 5.9a Manchester Bound Boarders at Styal Corridor Stations 1991 and 1999 to 2017 –Peak Period (0730-0930)"/>
    <hyperlink ref="A14" location="'Table 5.9a'!A1" display="Table 5.9a Manchester Bound Boarders at Styal Corridor Stations 1991 and 1999 to 2016 –Peak Period (0730-0930)"/>
    <hyperlink ref="A13" location="'Table 5.8b'!A1" display="Table 5.8b Manchester Bound Boarders at Stockport Corridor Stations 1991 and 1999 to 2017 - Off Peak (0930-1330)"/>
    <hyperlink ref="A13" location="'Table 5.8b'!A1" display="Table 5.8b Manchester Bound Boarders at Stockport Corridor Stations 1991 and 1999 to 2016 - Off Peak (0930-1330)"/>
    <hyperlink ref="A12" location="'Table 5.8a'!A1" display="Table 5.8a Manchester Bound Boarders at Stockport Corridor Stations 1991 and 1999 to 2017 - Peak (0730-0930)"/>
    <hyperlink ref="A12" location="'Table 5.8a'!A1" display="Table 5.8a Manchester Bound Boarders at Stockport Corridor Stations 1991 and 1999 to 2016 - Peak (0730-0930)"/>
    <hyperlink ref="A11" location="'Table 5.7b'!A1" display="Table 5.7b Manchester Bound Boarders at Marple and Glossop Corridor Stations 1991 and 1999 to 2017 – Off Peak Period (0930-1330)"/>
    <hyperlink ref="A11" location="'Table 5.7b'!A1" display="Table 5.7b Manchester Bound Boarders at Marple and Glossop Corridor Stations 1991 and 1999 to 2016 – Off Peak Period (0930-1330)"/>
    <hyperlink ref="A10" location="'Table 5.7a'!A1" display="Table 5.7a Manchester Bound Boarders at Marple and Glossop Corridor Stations 1991 and 1999 to 2017 - Peak Period (0730-0930)"/>
    <hyperlink ref="A10" location="'Table 5.7a'!A1" display="Table 5.7a Manchester Bound Boarders at Marple and Glossop Corridor Stations 1991 and 1999 to 2016 - Peak Period (0730-0930)"/>
    <hyperlink ref="A32" location="'Table 5.20b Bur trend AM Peak'!_Toc220822186" display="Table 5.20b Weekday Manchester Bound Boarders on the Bury Metrolink Line - Trend (AM Peak)"/>
    <hyperlink ref="A37" location="'Table 5.21b Ecc Board AM Peak'!Print_Area" display="Table 5.21b Weekday Manchester Bound Boarders on the Eccles Metrolink Line Trend (AM Peak))"/>
    <hyperlink ref="A47" location="'Table 5.22b E Dids AM Peak'!Print_Area" display="Table 5.22b  Weekday Manchester Bound Boarders on the East Didsbury Metrolink Line - Trend (AM Peak)"/>
    <hyperlink ref="A48" location="'Table 5.22c E.Dids 930-1330'!Print_Area" display="Table 5.22c  Weekday Manchester Bound Boarders on the East Didsbury Metrolink Line - Trend (0930-1330)"/>
    <hyperlink ref="A1" location="'Table 5.1'!A1" display="Table 5.1 Boarders and Alighters at 66 Rail Stations Surveyed in November 2017"/>
    <hyperlink ref="A2" location="'Table 5.2'!A1" display="Table 5.2 Manchester Bound Boarders by Corridor 1991 and 1999-2017 (excluding the Eccles Corridor) Peak Period (0730-0930)"/>
    <hyperlink ref="A3" location="'Table 5.3'!A1" display="Table 5.3 Manchester Bound Boarders by Corridor 1991 &amp; 1999 to 2017 (excluding the Eccles Corridor) Off-Peak Period (0930-1330)"/>
    <hyperlink ref="A28:XFD28" location="'Table 5.19b Alt trend off'!A1" display="Table 5.19b Weekday Off-Peak Manchester Bound Boarders on the Altrincham Metrolink Line (09:30-13:30)"/>
    <hyperlink ref="A8" location="'Table 5.6a'!A1" display="Table 5.6a  Manchester Bound Boarders at Ashton-under-Lyne Corridor Stations 1991 and 1999 to 2017 – Peak Period (0730-0930)"/>
    <hyperlink ref="A26" location="'Table 5.19a Alt trend pre 0730'!_Toc220822184" display="Table 5.19a Weekday Manchester Bound Boarders on the Altrincham Metrolink Line  - Trend (Pre 0730)"/>
    <hyperlink ref="A27" location="'Table 5.19b Alt trend AM Peak'!_Toc220822184" display="Table 5.19b Weekday Manchester Bound Boarders on the Altrincham Metrolink Line  - Trend (AM Peak)"/>
    <hyperlink ref="A28" location="'Table 5.19c Alt trend 0930-1330'!_Toc220822185" display="Table 5.19c Weekday Manchester Bound Boarders on the Altrincham Metrolink Line - Trend (09:30-13:30)"/>
    <hyperlink ref="A29:XFD29" location="'Table 5.19b Alt trend off'!A1" display="Table 5.19b Weekday Off-Peak Manchester Bound Boarders on the Altrincham Metrolink Line (09:30-13:30)"/>
    <hyperlink ref="A29" location="'Table 5.19d Alt 1330-1600'!Print_Area" display="Table 5.19d Weekday Manchester Bound Boarders on the Altrincham Metrolink Line - Trend (13:30 - 16:00)"/>
    <hyperlink ref="A30:XFD30" location="'Table 5.19b Alt trend off'!A1" display="Table 5.19b Weekday Off-Peak Manchester Bound Boarders on the Altrincham Metrolink Line (09:30-13:30)"/>
    <hyperlink ref="A30" location="'Table 5.19e Alt trend PM Peak'!_Toc220822184" display="Table 5.19e Weekday Manchester Bound Boarders on the Altrincham Metrolink Line - Trend (PM Peak)"/>
    <hyperlink ref="A31" location="'Table 5.20a Bur trend Pre 0730'!_Toc220822186" display="Table 5.20a Weekday Manchester Bound Boarders on the Bury Metrolink Line  - Trend (Pre 0730)"/>
    <hyperlink ref="A33:XFD33" location="'Table 5.19b Alt trend off'!A1" display="Table 5.19b Weekday Off-Peak Manchester Bound Boarders on the Altrincham Metrolink Line (09:30-13:30)"/>
    <hyperlink ref="A33" location="'Table 5.20c Bur trend 930-1330'!Print_Area" display="Table 5.20c Weekday Manchester Bound Boarders on the Bury Metrolink Line - Trend (0930-1330)"/>
    <hyperlink ref="A34:XFD34" location="'Table 5.19b Alt trend off'!A1" display="Table 5.19b Weekday Off-Peak Manchester Bound Boarders on the Altrincham Metrolink Line (09:30-13:30)"/>
    <hyperlink ref="A34" location="'Table 5.20d Bur trend 1330-1600'!Print_Area" display="Table 5.20d Weekday Manchester Bound Boarders on the Bury Metrolink Line - Trend (1330 - 1600)"/>
    <hyperlink ref="A35:XFD35" location="'Table 5.19b Alt trend off'!A1" display="Table 5.19b Weekday Off-Peak Manchester Bound Boarders on the Altrincham Metrolink Line (09:30-13:30)"/>
    <hyperlink ref="A35" location="'Table 5.20e Bur trend PM Peak'!Print_Area" display="Table 5.20e Weekday Manchester Bound Boarders on the Bury Metrolink Line - Trend (PM Peak)"/>
    <hyperlink ref="A36" location="'Table 5.21a Ecc Board Pre 0730'!_Toc220822186" display="Table 5.21a Weekday Manchester Bound Boarders on the Eccles Metrolink Line  - Trend (Pre 0730)"/>
    <hyperlink ref="A38:XFD38" location="'Table 5.19b Alt trend off'!A1" display="Table 5.19b Weekday Off-Peak Manchester Bound Boarders on the Altrincham Metrolink Line (09:30-13:30)"/>
    <hyperlink ref="A38" location="'Table 5.21c Ecc Board 0930-1330'!Print_Area" display="Table 5.21c Weekday Manchester Bound Boarders on the Eccles Metrolink Line - Trend (0930-1330)"/>
    <hyperlink ref="A39:XFD39" location="'Table 5.19b Alt trend off'!A1" display="Table 5.19b Weekday Off-Peak Manchester Bound Boarders on the Altrincham Metrolink Line (09:30-13:30)"/>
    <hyperlink ref="A39" location="'Table 5.21d Ecc Board 1330-1600'!_Toc220822186" display="Table 5.21d Weekday Manchester Bound Boarders on the Eccles Metrolink Line - Trend (1330 - 1600)"/>
    <hyperlink ref="A40:XFD40" location="'Table 5.19b Alt trend off'!A1" display="Table 5.19b Weekday Off-Peak Manchester Bound Boarders on the Altrincham Metrolink Line (09:30-13:30)"/>
    <hyperlink ref="A40" location="'Table 5.21e Ecc Board PM Peak'!Print_Area" display="Table 5.21e Weekday Manchester Bound Boarders on the Eccles Metrolink Line - Trend PM Peak (1600 - 1900)"/>
    <hyperlink ref="A42" location="'Table 5.21g Ecc Alight AM Peak'!A1" display="Table 5.21g Weekday Eccles Bound Alighters  on the Eccles Metrolink Line - Trend AM Peak (07:30-09:30)"/>
    <hyperlink ref="A43" location="'Table 5.21h Ecc Alight 930-1330'!A1" display="Table 5.21h Weekday Eccles Bound Alighters on the Eccles Metrolink Line - Trend (09:30-13:30)"/>
    <hyperlink ref="A44" location="'Table 5.21i EccAlight 1330-1600'!A1" display="Table 5.21i Weekday Eccles Bound Alighters on the Eccles Metrolink Line - Trend (13:30-16:00)"/>
    <hyperlink ref="A45" location="'Table 5.21j Ecc Alight PM Peak'!A1" display="Table 5.21j Weekday Eccles Bound Alighters on the Eccles Metrolink Line - Trend PM Peak (1600 - 1900)"/>
    <hyperlink ref="A46" location="'Table 5.22a E. Dids Pre 0730'!Print_Area" display="Table 5.22a  Weekday Manchester Bound Boarders on the East Didsbury Metrolink Line - Trend (Pre - 07:30)"/>
    <hyperlink ref="A49" location="'Table 5.22d E.Dids 1330-1559'!Print_Area" display="Table 5.22d  Weekday Manchester Bound Boarders on the East Didsbury Metrolink Line - Trend (1330-1600)"/>
    <hyperlink ref="A50" location="'Table 5.22e E.Dids PM Peak'!Print_Area" display="Table 5.22e  Weekday Manchester Bound Boarders on the East Didsbury Metrolink Line - Trend (PM Peak)"/>
    <hyperlink ref="A51" location="'Table 5.23a Roc Pre 0730'!Print_Area" display="Table 5.23a Weekday Manchester Bound Boarders on the Rochdale Metrolink Line  - Trend (Pre 0730)"/>
    <hyperlink ref="A52" location="'Table 5.23b Roc AM Peak'!Print_Area" display="Table 5.23b  Weekday Manchester Bound Boarders on the Rochdale Metrolink Line - Trend (AM Peak)"/>
    <hyperlink ref="A53" location="'Table 5.23c Roc 0930-1330'!A1" display="Table 5.23c  Weekday Manchester Bound Boarders on the Rochdale Metrolink Line - Trend (0930-1330)"/>
    <hyperlink ref="A54" location="'Table 5.23d Roc 1330-1600'!Print_Area" display="Table 5.23d  Weekday Manchester Bound Boarders on the Rochdale Metrolink Line - Trend (1330-1600)"/>
    <hyperlink ref="A55" location="'Table 5.23e Roc PM Peak'!Print_Area" display="Table 5.23e  Weekday Manchester Bound Boarders on the Rochdale Metrolink Line - Trend (PM Peak)"/>
    <hyperlink ref="A56" location="'Table 5.24a Ashton Pre 0730'!Print_Area" display="Table 5.24a Weekday Manchester Bound Boarders on the Ashton Metrolink Line  - Trend (Pre 0730)"/>
    <hyperlink ref="A57" location="'Table 5.24b Ashton AM Peak'!Print_Area" display="Table 5.24b  Weekday Manchester Bound Boarders on the Ashton Metrolink Line - Trend (AM Peak)"/>
    <hyperlink ref="A58" location="'Table 5.24c Ashton 0930 - 1330'!Print_Area" display="Table 5.24c  Weekday Manchester Bound Boarders on the Ashton Metrolink Line - Trend (0930-1330)"/>
    <hyperlink ref="A59" location="'Table 5.24d Ashton 1330 - 1600'!Print_Area" display="Table 5.24d  Weekday Manchester Bound Boarders on the Ashton Metrolink Line - Trend (1330-1600)"/>
    <hyperlink ref="A60" location="'Table 5.24e Ashton PM Peak'!Print_Area" display="Table 5.24e  Weekday Manchester Bound Boarders on the Ashton Metrolink Line - Trend (PM Peak)"/>
    <hyperlink ref="A61" location="'Table 5.25a Airport Pre 0730'!Print_Area" display="Table 5.25a Weekday Manchester Bound Boarders on the Airport Metrolink Line  - Trend (Pre 0730)"/>
    <hyperlink ref="A62" location="'Table 5.25b Airport AM Peak'!Print_Area" display="Table 5.25b Weekday Manchester Bound Boarders on the Airport Metrolink Line - Trend (AM Peak)"/>
    <hyperlink ref="A63" location="'Table 5.25c Airport 0930 - 1330'!Print_Area" display="Table 5.25c  Weekday Manchester Bound Boarders on the Airport Metrolink Line - Trend (0930-1330)"/>
    <hyperlink ref="A64" location="'Table 5.25d Airport 1330 - 1600'!Print_Area" display="Table 5.25d  Weekday Manchester Bound Boarders on the Airport Metrolink Line - Trend (1330-1600)"/>
    <hyperlink ref="A65" location="'Table 5.25e Airport PM Peak'!Print_Area" display="Table 5.25e  Weekday Manchester Bound Boarders on the Airport Metrolink Line - Trend (PM Peak)"/>
    <hyperlink ref="A18" location="'Table 5.11 Bury Feb18 Wkday'!A1" display="Table 5.11 Boarders and Alighters on the Bury Line Surveyed in February 2018  - Wednesday"/>
    <hyperlink ref="A19" location="'Table 5.12 Alt Jan18 Wkday'!A1" display="Table 5.12  Boarders and Alighters on the Altrincham Line Surveyed in January 2018 - Thursday"/>
    <hyperlink ref="A20" location="'Table 5.13 Eccles Jan18 Wkday'!A1" display="Table 5.13  Boarders and Alighters on the Eccles Line Surveyed in January 2018 - Wednesday"/>
    <hyperlink ref="A21" location="'Table 5.14 E.Dids Sep17 Wkday'!A1" display="Table 5.14  Boarders and Alighters on the East Didsbury Line Surveyed in September 2017 - Thursday"/>
    <hyperlink ref="A22" location="'Table 5.15 Roch Jan18 Wkday'!A1" display="Table 5.15 Boarders and Alighters on the Rochdale Line Surveyed in January 2018 - Thursday"/>
    <hyperlink ref="A23" location="'Table 5.16 Ashton Nov17 Wkday'!A1" display="Table 5.16  Boarders and Alighters on the Ashton-Under-Lyne Line Surveyed in November 2017 - Thursday"/>
    <hyperlink ref="A24" location="'Table 5.17 Airport Dec17 Wkday'!A1" display="Table 5.17  Boarders and Alighters on the Manchester Airport Line Surveyed in December 2017 - Wednesday"/>
    <hyperlink ref="A25" location="'Table 5.18 CityZone Oct17 Wkdy'!A1" display="Table 5.18 Weekday Boarders and Alighters in the City Zone Surveyed in October 2017 - Wednesday"/>
    <hyperlink ref="A41" location="'Table 5.21f Ecc Alight Pre 0730'!A1" display="Table 5.21f Weekday Eccles Bound Alighters on the Eccles Metrolink Line - Trend (Pre 07:30)"/>
  </hyperlinks>
  <pageMargins left="0.23622047244094491" right="0.23622047244094491" top="0.74803149606299213" bottom="0.74803149606299213" header="0.31496062992125984" footer="0.31496062992125984"/>
  <pageSetup paperSize="9" scale="80" orientation="portrait"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A12"/>
  <sheetViews>
    <sheetView zoomScale="75" zoomScaleNormal="75" workbookViewId="0">
      <selection activeCell="M25" sqref="M25"/>
    </sheetView>
  </sheetViews>
  <sheetFormatPr defaultRowHeight="15" x14ac:dyDescent="0.25"/>
  <cols>
    <col min="1" max="1" width="18.5" style="10" customWidth="1"/>
    <col min="2" max="20" width="9.33203125" style="10"/>
    <col min="21" max="21" width="9.33203125" style="276"/>
    <col min="22" max="260" width="9.33203125" style="10"/>
    <col min="261" max="261" width="17.1640625" style="10" customWidth="1"/>
    <col min="262" max="516" width="9.33203125" style="10"/>
    <col min="517" max="517" width="17.1640625" style="10" customWidth="1"/>
    <col min="518" max="772" width="9.33203125" style="10"/>
    <col min="773" max="773" width="17.1640625" style="10" customWidth="1"/>
    <col min="774" max="1028" width="9.33203125" style="10"/>
    <col min="1029" max="1029" width="17.1640625" style="10" customWidth="1"/>
    <col min="1030" max="1284" width="9.33203125" style="10"/>
    <col min="1285" max="1285" width="17.1640625" style="10" customWidth="1"/>
    <col min="1286" max="1540" width="9.33203125" style="10"/>
    <col min="1541" max="1541" width="17.1640625" style="10" customWidth="1"/>
    <col min="1542" max="1796" width="9.33203125" style="10"/>
    <col min="1797" max="1797" width="17.1640625" style="10" customWidth="1"/>
    <col min="1798" max="2052" width="9.33203125" style="10"/>
    <col min="2053" max="2053" width="17.1640625" style="10" customWidth="1"/>
    <col min="2054" max="2308" width="9.33203125" style="10"/>
    <col min="2309" max="2309" width="17.1640625" style="10" customWidth="1"/>
    <col min="2310" max="2564" width="9.33203125" style="10"/>
    <col min="2565" max="2565" width="17.1640625" style="10" customWidth="1"/>
    <col min="2566" max="2820" width="9.33203125" style="10"/>
    <col min="2821" max="2821" width="17.1640625" style="10" customWidth="1"/>
    <col min="2822" max="3076" width="9.33203125" style="10"/>
    <col min="3077" max="3077" width="17.1640625" style="10" customWidth="1"/>
    <col min="3078" max="3332" width="9.33203125" style="10"/>
    <col min="3333" max="3333" width="17.1640625" style="10" customWidth="1"/>
    <col min="3334" max="3588" width="9.33203125" style="10"/>
    <col min="3589" max="3589" width="17.1640625" style="10" customWidth="1"/>
    <col min="3590" max="3844" width="9.33203125" style="10"/>
    <col min="3845" max="3845" width="17.1640625" style="10" customWidth="1"/>
    <col min="3846" max="4100" width="9.33203125" style="10"/>
    <col min="4101" max="4101" width="17.1640625" style="10" customWidth="1"/>
    <col min="4102" max="4356" width="9.33203125" style="10"/>
    <col min="4357" max="4357" width="17.1640625" style="10" customWidth="1"/>
    <col min="4358" max="4612" width="9.33203125" style="10"/>
    <col min="4613" max="4613" width="17.1640625" style="10" customWidth="1"/>
    <col min="4614" max="4868" width="9.33203125" style="10"/>
    <col min="4869" max="4869" width="17.1640625" style="10" customWidth="1"/>
    <col min="4870" max="5124" width="9.33203125" style="10"/>
    <col min="5125" max="5125" width="17.1640625" style="10" customWidth="1"/>
    <col min="5126" max="5380" width="9.33203125" style="10"/>
    <col min="5381" max="5381" width="17.1640625" style="10" customWidth="1"/>
    <col min="5382" max="5636" width="9.33203125" style="10"/>
    <col min="5637" max="5637" width="17.1640625" style="10" customWidth="1"/>
    <col min="5638" max="5892" width="9.33203125" style="10"/>
    <col min="5893" max="5893" width="17.1640625" style="10" customWidth="1"/>
    <col min="5894" max="6148" width="9.33203125" style="10"/>
    <col min="6149" max="6149" width="17.1640625" style="10" customWidth="1"/>
    <col min="6150" max="6404" width="9.33203125" style="10"/>
    <col min="6405" max="6405" width="17.1640625" style="10" customWidth="1"/>
    <col min="6406" max="6660" width="9.33203125" style="10"/>
    <col min="6661" max="6661" width="17.1640625" style="10" customWidth="1"/>
    <col min="6662" max="6916" width="9.33203125" style="10"/>
    <col min="6917" max="6917" width="17.1640625" style="10" customWidth="1"/>
    <col min="6918" max="7172" width="9.33203125" style="10"/>
    <col min="7173" max="7173" width="17.1640625" style="10" customWidth="1"/>
    <col min="7174" max="7428" width="9.33203125" style="10"/>
    <col min="7429" max="7429" width="17.1640625" style="10" customWidth="1"/>
    <col min="7430" max="7684" width="9.33203125" style="10"/>
    <col min="7685" max="7685" width="17.1640625" style="10" customWidth="1"/>
    <col min="7686" max="7940" width="9.33203125" style="10"/>
    <col min="7941" max="7941" width="17.1640625" style="10" customWidth="1"/>
    <col min="7942" max="8196" width="9.33203125" style="10"/>
    <col min="8197" max="8197" width="17.1640625" style="10" customWidth="1"/>
    <col min="8198" max="8452" width="9.33203125" style="10"/>
    <col min="8453" max="8453" width="17.1640625" style="10" customWidth="1"/>
    <col min="8454" max="8708" width="9.33203125" style="10"/>
    <col min="8709" max="8709" width="17.1640625" style="10" customWidth="1"/>
    <col min="8710" max="8964" width="9.33203125" style="10"/>
    <col min="8965" max="8965" width="17.1640625" style="10" customWidth="1"/>
    <col min="8966" max="9220" width="9.33203125" style="10"/>
    <col min="9221" max="9221" width="17.1640625" style="10" customWidth="1"/>
    <col min="9222" max="9476" width="9.33203125" style="10"/>
    <col min="9477" max="9477" width="17.1640625" style="10" customWidth="1"/>
    <col min="9478" max="9732" width="9.33203125" style="10"/>
    <col min="9733" max="9733" width="17.1640625" style="10" customWidth="1"/>
    <col min="9734" max="9988" width="9.33203125" style="10"/>
    <col min="9989" max="9989" width="17.1640625" style="10" customWidth="1"/>
    <col min="9990" max="10244" width="9.33203125" style="10"/>
    <col min="10245" max="10245" width="17.1640625" style="10" customWidth="1"/>
    <col min="10246" max="10500" width="9.33203125" style="10"/>
    <col min="10501" max="10501" width="17.1640625" style="10" customWidth="1"/>
    <col min="10502" max="10756" width="9.33203125" style="10"/>
    <col min="10757" max="10757" width="17.1640625" style="10" customWidth="1"/>
    <col min="10758" max="11012" width="9.33203125" style="10"/>
    <col min="11013" max="11013" width="17.1640625" style="10" customWidth="1"/>
    <col min="11014" max="11268" width="9.33203125" style="10"/>
    <col min="11269" max="11269" width="17.1640625" style="10" customWidth="1"/>
    <col min="11270" max="11524" width="9.33203125" style="10"/>
    <col min="11525" max="11525" width="17.1640625" style="10" customWidth="1"/>
    <col min="11526" max="11780" width="9.33203125" style="10"/>
    <col min="11781" max="11781" width="17.1640625" style="10" customWidth="1"/>
    <col min="11782" max="12036" width="9.33203125" style="10"/>
    <col min="12037" max="12037" width="17.1640625" style="10" customWidth="1"/>
    <col min="12038" max="12292" width="9.33203125" style="10"/>
    <col min="12293" max="12293" width="17.1640625" style="10" customWidth="1"/>
    <col min="12294" max="12548" width="9.33203125" style="10"/>
    <col min="12549" max="12549" width="17.1640625" style="10" customWidth="1"/>
    <col min="12550" max="12804" width="9.33203125" style="10"/>
    <col min="12805" max="12805" width="17.1640625" style="10" customWidth="1"/>
    <col min="12806" max="13060" width="9.33203125" style="10"/>
    <col min="13061" max="13061" width="17.1640625" style="10" customWidth="1"/>
    <col min="13062" max="13316" width="9.33203125" style="10"/>
    <col min="13317" max="13317" width="17.1640625" style="10" customWidth="1"/>
    <col min="13318" max="13572" width="9.33203125" style="10"/>
    <col min="13573" max="13573" width="17.1640625" style="10" customWidth="1"/>
    <col min="13574" max="13828" width="9.33203125" style="10"/>
    <col min="13829" max="13829" width="17.1640625" style="10" customWidth="1"/>
    <col min="13830" max="14084" width="9.33203125" style="10"/>
    <col min="14085" max="14085" width="17.1640625" style="10" customWidth="1"/>
    <col min="14086" max="14340" width="9.33203125" style="10"/>
    <col min="14341" max="14341" width="17.1640625" style="10" customWidth="1"/>
    <col min="14342" max="14596" width="9.33203125" style="10"/>
    <col min="14597" max="14597" width="17.1640625" style="10" customWidth="1"/>
    <col min="14598" max="14852" width="9.33203125" style="10"/>
    <col min="14853" max="14853" width="17.1640625" style="10" customWidth="1"/>
    <col min="14854" max="15108" width="9.33203125" style="10"/>
    <col min="15109" max="15109" width="17.1640625" style="10" customWidth="1"/>
    <col min="15110" max="15364" width="9.33203125" style="10"/>
    <col min="15365" max="15365" width="17.1640625" style="10" customWidth="1"/>
    <col min="15366" max="15620" width="9.33203125" style="10"/>
    <col min="15621" max="15621" width="17.1640625" style="10" customWidth="1"/>
    <col min="15622" max="15876" width="9.33203125" style="10"/>
    <col min="15877" max="15877" width="17.1640625" style="10" customWidth="1"/>
    <col min="15878" max="16132" width="9.33203125" style="10"/>
    <col min="16133" max="16133" width="17.1640625" style="10" customWidth="1"/>
    <col min="16134" max="16384" width="9.33203125" style="10"/>
  </cols>
  <sheetData>
    <row r="1" spans="1:27" ht="15.75" customHeight="1" thickTop="1" thickBot="1" x14ac:dyDescent="0.3">
      <c r="A1" s="482" t="s">
        <v>483</v>
      </c>
      <c r="B1" s="483"/>
      <c r="C1" s="483"/>
      <c r="D1" s="483"/>
      <c r="E1" s="483"/>
      <c r="F1" s="483"/>
      <c r="G1" s="483"/>
      <c r="H1" s="483"/>
      <c r="I1" s="483"/>
      <c r="J1" s="483"/>
      <c r="K1" s="483"/>
      <c r="L1" s="483"/>
      <c r="M1" s="483"/>
      <c r="N1" s="483"/>
      <c r="O1" s="483"/>
      <c r="P1" s="483"/>
      <c r="Q1" s="483"/>
      <c r="R1" s="483"/>
      <c r="S1" s="483"/>
      <c r="T1" s="483"/>
      <c r="U1" s="484"/>
    </row>
    <row r="2" spans="1:27" ht="15.75" thickBot="1" x14ac:dyDescent="0.3">
      <c r="A2" s="148" t="s">
        <v>4</v>
      </c>
      <c r="B2" s="258">
        <v>1991</v>
      </c>
      <c r="C2" s="258">
        <v>1999</v>
      </c>
      <c r="D2" s="258">
        <v>2000</v>
      </c>
      <c r="E2" s="258">
        <v>2001</v>
      </c>
      <c r="F2" s="258">
        <v>2002</v>
      </c>
      <c r="G2" s="258">
        <v>2003</v>
      </c>
      <c r="H2" s="258">
        <v>2004</v>
      </c>
      <c r="I2" s="258">
        <v>2005</v>
      </c>
      <c r="J2" s="258">
        <v>2006</v>
      </c>
      <c r="K2" s="258">
        <v>2007</v>
      </c>
      <c r="L2" s="258">
        <v>2008</v>
      </c>
      <c r="M2" s="258">
        <v>2009</v>
      </c>
      <c r="N2" s="258">
        <v>2010</v>
      </c>
      <c r="O2" s="258">
        <v>2011</v>
      </c>
      <c r="P2" s="258">
        <v>2012</v>
      </c>
      <c r="Q2" s="258">
        <v>2013</v>
      </c>
      <c r="R2" s="258">
        <v>2014</v>
      </c>
      <c r="S2" s="258">
        <v>2015</v>
      </c>
      <c r="T2" s="258">
        <v>2016</v>
      </c>
      <c r="U2" s="796">
        <v>2017</v>
      </c>
      <c r="X2" s="42"/>
      <c r="Y2" s="42"/>
      <c r="Z2" s="42"/>
      <c r="AA2" s="42"/>
    </row>
    <row r="3" spans="1:27" x14ac:dyDescent="0.25">
      <c r="A3" s="280" t="s">
        <v>172</v>
      </c>
      <c r="B3" s="43">
        <v>36</v>
      </c>
      <c r="C3" s="43"/>
      <c r="D3" s="43"/>
      <c r="E3" s="43">
        <v>26</v>
      </c>
      <c r="F3" s="43"/>
      <c r="G3" s="43"/>
      <c r="H3" s="44">
        <v>36</v>
      </c>
      <c r="I3" s="45"/>
      <c r="J3" s="46"/>
      <c r="K3" s="43">
        <v>50</v>
      </c>
      <c r="L3" s="43"/>
      <c r="M3" s="43"/>
      <c r="N3" s="43">
        <v>53</v>
      </c>
      <c r="O3" s="43"/>
      <c r="P3" s="47"/>
      <c r="Q3" s="47">
        <v>51</v>
      </c>
      <c r="R3" s="48"/>
      <c r="S3" s="48"/>
      <c r="T3" s="48">
        <v>59</v>
      </c>
      <c r="U3" s="797"/>
      <c r="X3" s="42"/>
      <c r="Y3" s="42"/>
      <c r="Z3" s="42"/>
      <c r="AA3" s="42"/>
    </row>
    <row r="4" spans="1:27" x14ac:dyDescent="0.25">
      <c r="A4" s="154" t="s">
        <v>173</v>
      </c>
      <c r="B4" s="49">
        <v>43</v>
      </c>
      <c r="C4" s="49">
        <v>37</v>
      </c>
      <c r="D4" s="49">
        <v>32</v>
      </c>
      <c r="E4" s="49">
        <v>54</v>
      </c>
      <c r="F4" s="49"/>
      <c r="G4" s="49">
        <v>54</v>
      </c>
      <c r="H4" s="50">
        <v>61</v>
      </c>
      <c r="I4" s="51"/>
      <c r="J4" s="35"/>
      <c r="K4" s="49">
        <v>66</v>
      </c>
      <c r="L4" s="49"/>
      <c r="M4" s="49"/>
      <c r="N4" s="49">
        <v>81</v>
      </c>
      <c r="O4" s="49"/>
      <c r="P4" s="52"/>
      <c r="Q4" s="52">
        <v>46</v>
      </c>
      <c r="R4" s="53"/>
      <c r="S4" s="53"/>
      <c r="T4" s="53">
        <v>116</v>
      </c>
      <c r="U4" s="792"/>
      <c r="X4" s="42"/>
      <c r="Y4" s="42"/>
      <c r="Z4" s="42"/>
      <c r="AA4" s="42"/>
    </row>
    <row r="5" spans="1:27" x14ac:dyDescent="0.25">
      <c r="A5" s="154" t="s">
        <v>174</v>
      </c>
      <c r="B5" s="49">
        <v>28</v>
      </c>
      <c r="C5" s="49"/>
      <c r="D5" s="49"/>
      <c r="E5" s="49">
        <v>21</v>
      </c>
      <c r="F5" s="49"/>
      <c r="G5" s="49"/>
      <c r="H5" s="50">
        <v>13</v>
      </c>
      <c r="I5" s="51"/>
      <c r="J5" s="35"/>
      <c r="K5" s="49">
        <v>20</v>
      </c>
      <c r="L5" s="49"/>
      <c r="M5" s="49"/>
      <c r="N5" s="49">
        <v>19</v>
      </c>
      <c r="O5" s="49"/>
      <c r="P5" s="52"/>
      <c r="Q5" s="52">
        <v>23</v>
      </c>
      <c r="R5" s="53"/>
      <c r="S5" s="53"/>
      <c r="T5" s="53">
        <v>37</v>
      </c>
      <c r="U5" s="792"/>
      <c r="X5" s="42"/>
      <c r="Y5" s="42"/>
      <c r="Z5" s="42"/>
      <c r="AA5" s="42"/>
    </row>
    <row r="6" spans="1:27" ht="12.75" customHeight="1" x14ac:dyDescent="0.25">
      <c r="A6" s="154" t="s">
        <v>175</v>
      </c>
      <c r="B6" s="49">
        <v>38</v>
      </c>
      <c r="C6" s="49"/>
      <c r="D6" s="49"/>
      <c r="E6" s="49">
        <v>17</v>
      </c>
      <c r="F6" s="49"/>
      <c r="G6" s="49"/>
      <c r="H6" s="50">
        <v>32</v>
      </c>
      <c r="I6" s="51"/>
      <c r="J6" s="35"/>
      <c r="K6" s="49">
        <v>33</v>
      </c>
      <c r="L6" s="49"/>
      <c r="M6" s="49"/>
      <c r="N6" s="49">
        <v>24</v>
      </c>
      <c r="O6" s="49"/>
      <c r="P6" s="52"/>
      <c r="Q6" s="52">
        <v>31</v>
      </c>
      <c r="R6" s="53"/>
      <c r="S6" s="53"/>
      <c r="T6" s="53">
        <v>45</v>
      </c>
      <c r="U6" s="792"/>
      <c r="X6" s="42"/>
      <c r="Y6" s="42"/>
      <c r="Z6" s="42"/>
      <c r="AA6" s="42"/>
    </row>
    <row r="7" spans="1:27" x14ac:dyDescent="0.25">
      <c r="A7" s="154" t="s">
        <v>30</v>
      </c>
      <c r="B7" s="49">
        <v>125</v>
      </c>
      <c r="C7" s="49">
        <v>129</v>
      </c>
      <c r="D7" s="49">
        <v>142</v>
      </c>
      <c r="E7" s="49">
        <v>128</v>
      </c>
      <c r="F7" s="49">
        <v>103</v>
      </c>
      <c r="G7" s="49">
        <v>110</v>
      </c>
      <c r="H7" s="50">
        <v>123</v>
      </c>
      <c r="I7" s="52">
        <v>140</v>
      </c>
      <c r="J7" s="49">
        <v>199</v>
      </c>
      <c r="K7" s="49">
        <v>170</v>
      </c>
      <c r="L7" s="49">
        <v>176</v>
      </c>
      <c r="M7" s="49">
        <v>199</v>
      </c>
      <c r="N7" s="49">
        <v>182</v>
      </c>
      <c r="O7" s="49">
        <v>202</v>
      </c>
      <c r="P7" s="52">
        <v>212</v>
      </c>
      <c r="Q7" s="52">
        <v>198</v>
      </c>
      <c r="R7" s="53">
        <v>197</v>
      </c>
      <c r="S7" s="53">
        <v>243</v>
      </c>
      <c r="T7" s="53">
        <v>293</v>
      </c>
      <c r="U7" s="783">
        <v>239</v>
      </c>
      <c r="X7" s="42"/>
      <c r="Y7" s="42"/>
      <c r="Z7" s="42"/>
      <c r="AA7" s="42"/>
    </row>
    <row r="8" spans="1:27" x14ac:dyDescent="0.25">
      <c r="A8" s="154" t="s">
        <v>176</v>
      </c>
      <c r="B8" s="49">
        <v>10</v>
      </c>
      <c r="C8" s="49"/>
      <c r="D8" s="49"/>
      <c r="E8" s="49">
        <v>8</v>
      </c>
      <c r="F8" s="49"/>
      <c r="G8" s="49"/>
      <c r="H8" s="50">
        <v>19</v>
      </c>
      <c r="I8" s="51"/>
      <c r="J8" s="35"/>
      <c r="K8" s="49">
        <v>38</v>
      </c>
      <c r="L8" s="49"/>
      <c r="M8" s="49"/>
      <c r="N8" s="49">
        <v>16</v>
      </c>
      <c r="O8" s="49"/>
      <c r="P8" s="52"/>
      <c r="Q8" s="52">
        <v>22</v>
      </c>
      <c r="R8" s="53"/>
      <c r="S8" s="53"/>
      <c r="T8" s="53">
        <v>50</v>
      </c>
      <c r="U8" s="792"/>
      <c r="X8" s="42"/>
      <c r="Y8" s="42"/>
      <c r="Z8" s="42"/>
      <c r="AA8" s="42"/>
    </row>
    <row r="9" spans="1:27" ht="15.75" thickBot="1" x14ac:dyDescent="0.3">
      <c r="A9" s="157" t="s">
        <v>45</v>
      </c>
      <c r="B9" s="54">
        <v>131</v>
      </c>
      <c r="C9" s="54">
        <v>113</v>
      </c>
      <c r="D9" s="54">
        <v>104</v>
      </c>
      <c r="E9" s="54">
        <v>115</v>
      </c>
      <c r="F9" s="54">
        <v>147</v>
      </c>
      <c r="G9" s="54">
        <v>157</v>
      </c>
      <c r="H9" s="55">
        <v>115</v>
      </c>
      <c r="I9" s="56">
        <v>148</v>
      </c>
      <c r="J9" s="54">
        <v>163</v>
      </c>
      <c r="K9" s="54">
        <v>169</v>
      </c>
      <c r="L9" s="54">
        <v>144</v>
      </c>
      <c r="M9" s="54">
        <v>151</v>
      </c>
      <c r="N9" s="54">
        <v>145</v>
      </c>
      <c r="O9" s="54">
        <v>133</v>
      </c>
      <c r="P9" s="56">
        <v>120</v>
      </c>
      <c r="Q9" s="56">
        <v>163</v>
      </c>
      <c r="R9" s="57">
        <v>150</v>
      </c>
      <c r="S9" s="57">
        <v>181</v>
      </c>
      <c r="T9" s="57">
        <v>243</v>
      </c>
      <c r="U9" s="793">
        <v>221</v>
      </c>
      <c r="X9" s="42"/>
      <c r="Y9" s="42"/>
      <c r="Z9" s="42"/>
      <c r="AA9" s="42"/>
    </row>
    <row r="10" spans="1:27" ht="15.75" thickBot="1" x14ac:dyDescent="0.3">
      <c r="A10" s="286" t="s">
        <v>65</v>
      </c>
      <c r="B10" s="38">
        <v>411</v>
      </c>
      <c r="C10" s="58"/>
      <c r="D10" s="58"/>
      <c r="E10" s="38">
        <v>369</v>
      </c>
      <c r="F10" s="58"/>
      <c r="G10" s="58"/>
      <c r="H10" s="39">
        <v>399</v>
      </c>
      <c r="I10" s="59"/>
      <c r="J10" s="60"/>
      <c r="K10" s="38">
        <v>546</v>
      </c>
      <c r="L10" s="58"/>
      <c r="M10" s="58"/>
      <c r="N10" s="72">
        <f>SUM(N3:N9)</f>
        <v>520</v>
      </c>
      <c r="O10" s="58"/>
      <c r="P10" s="61"/>
      <c r="Q10" s="73">
        <f>SUM(Q3:Q9)</f>
        <v>534</v>
      </c>
      <c r="R10" s="73"/>
      <c r="S10" s="73"/>
      <c r="T10" s="425">
        <v>843</v>
      </c>
      <c r="U10" s="794">
        <v>723.47014925373128</v>
      </c>
      <c r="X10" s="42"/>
      <c r="Y10" s="42"/>
      <c r="Z10" s="42"/>
      <c r="AA10" s="42"/>
    </row>
    <row r="11" spans="1:27" ht="15.75" thickBot="1" x14ac:dyDescent="0.3">
      <c r="A11" s="287" t="s">
        <v>66</v>
      </c>
      <c r="B11" s="63">
        <v>100</v>
      </c>
      <c r="C11" s="64"/>
      <c r="D11" s="64"/>
      <c r="E11" s="63">
        <v>90</v>
      </c>
      <c r="F11" s="64"/>
      <c r="G11" s="64"/>
      <c r="H11" s="65">
        <v>97</v>
      </c>
      <c r="I11" s="66"/>
      <c r="J11" s="67"/>
      <c r="K11" s="63">
        <v>133</v>
      </c>
      <c r="L11" s="64"/>
      <c r="M11" s="64"/>
      <c r="N11" s="68">
        <f>(N10/$B$10)*100</f>
        <v>126.52068126520682</v>
      </c>
      <c r="O11" s="64"/>
      <c r="P11" s="69"/>
      <c r="Q11" s="70">
        <f>(Q10/$B$10)*100</f>
        <v>129.92700729927006</v>
      </c>
      <c r="R11" s="70"/>
      <c r="S11" s="70"/>
      <c r="T11" s="426">
        <v>205.1094890510949</v>
      </c>
      <c r="U11" s="795">
        <v>176.02680030504411</v>
      </c>
      <c r="X11" s="42"/>
      <c r="Y11" s="42"/>
      <c r="Z11" s="42"/>
      <c r="AA11" s="42"/>
    </row>
    <row r="12" spans="1:27" ht="15.75" thickTop="1" x14ac:dyDescent="0.25"/>
  </sheetData>
  <mergeCells count="1">
    <mergeCell ref="A1:U1"/>
  </mergeCells>
  <pageMargins left="0.70866141732283472" right="0.70866141732283472" top="0.74803149606299213" bottom="0.74803149606299213" header="0.31496062992125984" footer="0.31496062992125984"/>
  <pageSetup paperSize="9" scale="8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0"/>
  <sheetViews>
    <sheetView zoomScale="75" zoomScaleNormal="75" workbookViewId="0">
      <selection activeCell="J30" sqref="J30"/>
    </sheetView>
  </sheetViews>
  <sheetFormatPr defaultRowHeight="15" x14ac:dyDescent="0.25"/>
  <cols>
    <col min="1" max="1" width="18" style="10" customWidth="1"/>
    <col min="2" max="20" width="9.33203125" style="10"/>
    <col min="21" max="21" width="9.33203125" style="276"/>
    <col min="22" max="260" width="9.33203125" style="10"/>
    <col min="261" max="261" width="17.6640625" style="10" customWidth="1"/>
    <col min="262" max="516" width="9.33203125" style="10"/>
    <col min="517" max="517" width="17.6640625" style="10" customWidth="1"/>
    <col min="518" max="772" width="9.33203125" style="10"/>
    <col min="773" max="773" width="17.6640625" style="10" customWidth="1"/>
    <col min="774" max="1028" width="9.33203125" style="10"/>
    <col min="1029" max="1029" width="17.6640625" style="10" customWidth="1"/>
    <col min="1030" max="1284" width="9.33203125" style="10"/>
    <col min="1285" max="1285" width="17.6640625" style="10" customWidth="1"/>
    <col min="1286" max="1540" width="9.33203125" style="10"/>
    <col min="1541" max="1541" width="17.6640625" style="10" customWidth="1"/>
    <col min="1542" max="1796" width="9.33203125" style="10"/>
    <col min="1797" max="1797" width="17.6640625" style="10" customWidth="1"/>
    <col min="1798" max="2052" width="9.33203125" style="10"/>
    <col min="2053" max="2053" width="17.6640625" style="10" customWidth="1"/>
    <col min="2054" max="2308" width="9.33203125" style="10"/>
    <col min="2309" max="2309" width="17.6640625" style="10" customWidth="1"/>
    <col min="2310" max="2564" width="9.33203125" style="10"/>
    <col min="2565" max="2565" width="17.6640625" style="10" customWidth="1"/>
    <col min="2566" max="2820" width="9.33203125" style="10"/>
    <col min="2821" max="2821" width="17.6640625" style="10" customWidth="1"/>
    <col min="2822" max="3076" width="9.33203125" style="10"/>
    <col min="3077" max="3077" width="17.6640625" style="10" customWidth="1"/>
    <col min="3078" max="3332" width="9.33203125" style="10"/>
    <col min="3333" max="3333" width="17.6640625" style="10" customWidth="1"/>
    <col min="3334" max="3588" width="9.33203125" style="10"/>
    <col min="3589" max="3589" width="17.6640625" style="10" customWidth="1"/>
    <col min="3590" max="3844" width="9.33203125" style="10"/>
    <col min="3845" max="3845" width="17.6640625" style="10" customWidth="1"/>
    <col min="3846" max="4100" width="9.33203125" style="10"/>
    <col min="4101" max="4101" width="17.6640625" style="10" customWidth="1"/>
    <col min="4102" max="4356" width="9.33203125" style="10"/>
    <col min="4357" max="4357" width="17.6640625" style="10" customWidth="1"/>
    <col min="4358" max="4612" width="9.33203125" style="10"/>
    <col min="4613" max="4613" width="17.6640625" style="10" customWidth="1"/>
    <col min="4614" max="4868" width="9.33203125" style="10"/>
    <col min="4869" max="4869" width="17.6640625" style="10" customWidth="1"/>
    <col min="4870" max="5124" width="9.33203125" style="10"/>
    <col min="5125" max="5125" width="17.6640625" style="10" customWidth="1"/>
    <col min="5126" max="5380" width="9.33203125" style="10"/>
    <col min="5381" max="5381" width="17.6640625" style="10" customWidth="1"/>
    <col min="5382" max="5636" width="9.33203125" style="10"/>
    <col min="5637" max="5637" width="17.6640625" style="10" customWidth="1"/>
    <col min="5638" max="5892" width="9.33203125" style="10"/>
    <col min="5893" max="5893" width="17.6640625" style="10" customWidth="1"/>
    <col min="5894" max="6148" width="9.33203125" style="10"/>
    <col min="6149" max="6149" width="17.6640625" style="10" customWidth="1"/>
    <col min="6150" max="6404" width="9.33203125" style="10"/>
    <col min="6405" max="6405" width="17.6640625" style="10" customWidth="1"/>
    <col min="6406" max="6660" width="9.33203125" style="10"/>
    <col min="6661" max="6661" width="17.6640625" style="10" customWidth="1"/>
    <col min="6662" max="6916" width="9.33203125" style="10"/>
    <col min="6917" max="6917" width="17.6640625" style="10" customWidth="1"/>
    <col min="6918" max="7172" width="9.33203125" style="10"/>
    <col min="7173" max="7173" width="17.6640625" style="10" customWidth="1"/>
    <col min="7174" max="7428" width="9.33203125" style="10"/>
    <col min="7429" max="7429" width="17.6640625" style="10" customWidth="1"/>
    <col min="7430" max="7684" width="9.33203125" style="10"/>
    <col min="7685" max="7685" width="17.6640625" style="10" customWidth="1"/>
    <col min="7686" max="7940" width="9.33203125" style="10"/>
    <col min="7941" max="7941" width="17.6640625" style="10" customWidth="1"/>
    <col min="7942" max="8196" width="9.33203125" style="10"/>
    <col min="8197" max="8197" width="17.6640625" style="10" customWidth="1"/>
    <col min="8198" max="8452" width="9.33203125" style="10"/>
    <col min="8453" max="8453" width="17.6640625" style="10" customWidth="1"/>
    <col min="8454" max="8708" width="9.33203125" style="10"/>
    <col min="8709" max="8709" width="17.6640625" style="10" customWidth="1"/>
    <col min="8710" max="8964" width="9.33203125" style="10"/>
    <col min="8965" max="8965" width="17.6640625" style="10" customWidth="1"/>
    <col min="8966" max="9220" width="9.33203125" style="10"/>
    <col min="9221" max="9221" width="17.6640625" style="10" customWidth="1"/>
    <col min="9222" max="9476" width="9.33203125" style="10"/>
    <col min="9477" max="9477" width="17.6640625" style="10" customWidth="1"/>
    <col min="9478" max="9732" width="9.33203125" style="10"/>
    <col min="9733" max="9733" width="17.6640625" style="10" customWidth="1"/>
    <col min="9734" max="9988" width="9.33203125" style="10"/>
    <col min="9989" max="9989" width="17.6640625" style="10" customWidth="1"/>
    <col min="9990" max="10244" width="9.33203125" style="10"/>
    <col min="10245" max="10245" width="17.6640625" style="10" customWidth="1"/>
    <col min="10246" max="10500" width="9.33203125" style="10"/>
    <col min="10501" max="10501" width="17.6640625" style="10" customWidth="1"/>
    <col min="10502" max="10756" width="9.33203125" style="10"/>
    <col min="10757" max="10757" width="17.6640625" style="10" customWidth="1"/>
    <col min="10758" max="11012" width="9.33203125" style="10"/>
    <col min="11013" max="11013" width="17.6640625" style="10" customWidth="1"/>
    <col min="11014" max="11268" width="9.33203125" style="10"/>
    <col min="11269" max="11269" width="17.6640625" style="10" customWidth="1"/>
    <col min="11270" max="11524" width="9.33203125" style="10"/>
    <col min="11525" max="11525" width="17.6640625" style="10" customWidth="1"/>
    <col min="11526" max="11780" width="9.33203125" style="10"/>
    <col min="11781" max="11781" width="17.6640625" style="10" customWidth="1"/>
    <col min="11782" max="12036" width="9.33203125" style="10"/>
    <col min="12037" max="12037" width="17.6640625" style="10" customWidth="1"/>
    <col min="12038" max="12292" width="9.33203125" style="10"/>
    <col min="12293" max="12293" width="17.6640625" style="10" customWidth="1"/>
    <col min="12294" max="12548" width="9.33203125" style="10"/>
    <col min="12549" max="12549" width="17.6640625" style="10" customWidth="1"/>
    <col min="12550" max="12804" width="9.33203125" style="10"/>
    <col min="12805" max="12805" width="17.6640625" style="10" customWidth="1"/>
    <col min="12806" max="13060" width="9.33203125" style="10"/>
    <col min="13061" max="13061" width="17.6640625" style="10" customWidth="1"/>
    <col min="13062" max="13316" width="9.33203125" style="10"/>
    <col min="13317" max="13317" width="17.6640625" style="10" customWidth="1"/>
    <col min="13318" max="13572" width="9.33203125" style="10"/>
    <col min="13573" max="13573" width="17.6640625" style="10" customWidth="1"/>
    <col min="13574" max="13828" width="9.33203125" style="10"/>
    <col min="13829" max="13829" width="17.6640625" style="10" customWidth="1"/>
    <col min="13830" max="14084" width="9.33203125" style="10"/>
    <col min="14085" max="14085" width="17.6640625" style="10" customWidth="1"/>
    <col min="14086" max="14340" width="9.33203125" style="10"/>
    <col min="14341" max="14341" width="17.6640625" style="10" customWidth="1"/>
    <col min="14342" max="14596" width="9.33203125" style="10"/>
    <col min="14597" max="14597" width="17.6640625" style="10" customWidth="1"/>
    <col min="14598" max="14852" width="9.33203125" style="10"/>
    <col min="14853" max="14853" width="17.6640625" style="10" customWidth="1"/>
    <col min="14854" max="15108" width="9.33203125" style="10"/>
    <col min="15109" max="15109" width="17.6640625" style="10" customWidth="1"/>
    <col min="15110" max="15364" width="9.33203125" style="10"/>
    <col min="15365" max="15365" width="17.6640625" style="10" customWidth="1"/>
    <col min="15366" max="15620" width="9.33203125" style="10"/>
    <col min="15621" max="15621" width="17.6640625" style="10" customWidth="1"/>
    <col min="15622" max="15876" width="9.33203125" style="10"/>
    <col min="15877" max="15877" width="17.6640625" style="10" customWidth="1"/>
    <col min="15878" max="16132" width="9.33203125" style="10"/>
    <col min="16133" max="16133" width="17.6640625" style="10" customWidth="1"/>
    <col min="16134" max="16384" width="9.33203125" style="10"/>
  </cols>
  <sheetData>
    <row r="1" spans="1:26" ht="15.75" customHeight="1" thickTop="1" thickBot="1" x14ac:dyDescent="0.3">
      <c r="A1" s="482" t="s">
        <v>484</v>
      </c>
      <c r="B1" s="483"/>
      <c r="C1" s="483"/>
      <c r="D1" s="483"/>
      <c r="E1" s="483"/>
      <c r="F1" s="483"/>
      <c r="G1" s="483"/>
      <c r="H1" s="483"/>
      <c r="I1" s="483"/>
      <c r="J1" s="483"/>
      <c r="K1" s="483"/>
      <c r="L1" s="483"/>
      <c r="M1" s="483"/>
      <c r="N1" s="483"/>
      <c r="O1" s="483"/>
      <c r="P1" s="483"/>
      <c r="Q1" s="483"/>
      <c r="R1" s="483"/>
      <c r="S1" s="483"/>
      <c r="T1" s="483"/>
      <c r="U1" s="484"/>
    </row>
    <row r="2" spans="1:26" ht="15.75" thickBot="1" x14ac:dyDescent="0.3">
      <c r="A2" s="148" t="s">
        <v>4</v>
      </c>
      <c r="B2" s="261">
        <v>1991</v>
      </c>
      <c r="C2" s="261">
        <v>1999</v>
      </c>
      <c r="D2" s="261">
        <v>2000</v>
      </c>
      <c r="E2" s="261">
        <v>2001</v>
      </c>
      <c r="F2" s="261">
        <v>2002</v>
      </c>
      <c r="G2" s="261">
        <v>2003</v>
      </c>
      <c r="H2" s="262">
        <v>2004</v>
      </c>
      <c r="I2" s="263">
        <v>2005</v>
      </c>
      <c r="J2" s="261">
        <v>2006</v>
      </c>
      <c r="K2" s="261">
        <v>2007</v>
      </c>
      <c r="L2" s="258">
        <v>2008</v>
      </c>
      <c r="M2" s="258">
        <v>2009</v>
      </c>
      <c r="N2" s="258">
        <v>2010</v>
      </c>
      <c r="O2" s="258">
        <v>2011</v>
      </c>
      <c r="P2" s="259">
        <v>2012</v>
      </c>
      <c r="Q2" s="259">
        <v>2013</v>
      </c>
      <c r="R2" s="260">
        <v>2014</v>
      </c>
      <c r="S2" s="260">
        <v>2015</v>
      </c>
      <c r="T2" s="260">
        <v>2016</v>
      </c>
      <c r="U2" s="791">
        <v>2017</v>
      </c>
      <c r="W2" s="42"/>
      <c r="X2" s="42"/>
      <c r="Y2" s="42"/>
      <c r="Z2" s="42"/>
    </row>
    <row r="3" spans="1:26" x14ac:dyDescent="0.25">
      <c r="A3" s="154" t="s">
        <v>172</v>
      </c>
      <c r="B3" s="49">
        <v>16</v>
      </c>
      <c r="C3" s="49"/>
      <c r="D3" s="49"/>
      <c r="E3" s="49">
        <v>13</v>
      </c>
      <c r="F3" s="49"/>
      <c r="G3" s="49"/>
      <c r="H3" s="50">
        <v>5</v>
      </c>
      <c r="I3" s="51"/>
      <c r="J3" s="35"/>
      <c r="K3" s="49">
        <v>11</v>
      </c>
      <c r="L3" s="49"/>
      <c r="M3" s="49"/>
      <c r="N3" s="49">
        <v>9</v>
      </c>
      <c r="O3" s="49"/>
      <c r="P3" s="52"/>
      <c r="Q3" s="52">
        <v>14</v>
      </c>
      <c r="R3" s="53"/>
      <c r="S3" s="53"/>
      <c r="T3" s="53">
        <v>10</v>
      </c>
      <c r="U3" s="792"/>
      <c r="W3" s="42"/>
      <c r="X3" s="42"/>
      <c r="Y3" s="42"/>
      <c r="Z3" s="42"/>
    </row>
    <row r="4" spans="1:26" x14ac:dyDescent="0.25">
      <c r="A4" s="154" t="s">
        <v>173</v>
      </c>
      <c r="B4" s="49">
        <v>24</v>
      </c>
      <c r="C4" s="49">
        <v>15</v>
      </c>
      <c r="D4" s="49">
        <v>14</v>
      </c>
      <c r="E4" s="49">
        <v>7</v>
      </c>
      <c r="F4" s="49"/>
      <c r="G4" s="49">
        <v>13</v>
      </c>
      <c r="H4" s="50">
        <v>18</v>
      </c>
      <c r="I4" s="51"/>
      <c r="J4" s="35"/>
      <c r="K4" s="49">
        <v>13</v>
      </c>
      <c r="L4" s="49"/>
      <c r="M4" s="49"/>
      <c r="N4" s="49">
        <v>21</v>
      </c>
      <c r="O4" s="49"/>
      <c r="P4" s="52"/>
      <c r="Q4" s="52">
        <v>37</v>
      </c>
      <c r="R4" s="53"/>
      <c r="S4" s="53"/>
      <c r="T4" s="53">
        <v>45</v>
      </c>
      <c r="U4" s="792"/>
      <c r="W4" s="42"/>
      <c r="X4" s="42"/>
      <c r="Y4" s="42"/>
      <c r="Z4" s="42"/>
    </row>
    <row r="5" spans="1:26" x14ac:dyDescent="0.25">
      <c r="A5" s="154" t="s">
        <v>174</v>
      </c>
      <c r="B5" s="49">
        <v>4</v>
      </c>
      <c r="C5" s="49"/>
      <c r="D5" s="49"/>
      <c r="E5" s="49">
        <v>5</v>
      </c>
      <c r="F5" s="49"/>
      <c r="G5" s="49"/>
      <c r="H5" s="50">
        <v>1</v>
      </c>
      <c r="I5" s="51"/>
      <c r="J5" s="35"/>
      <c r="K5" s="49">
        <v>2</v>
      </c>
      <c r="L5" s="49"/>
      <c r="M5" s="49"/>
      <c r="N5" s="49">
        <v>2</v>
      </c>
      <c r="O5" s="49"/>
      <c r="P5" s="52"/>
      <c r="Q5" s="52">
        <v>5</v>
      </c>
      <c r="R5" s="53"/>
      <c r="S5" s="53"/>
      <c r="T5" s="53">
        <v>1</v>
      </c>
      <c r="U5" s="792"/>
      <c r="W5" s="42"/>
      <c r="X5" s="42"/>
      <c r="Y5" s="42"/>
      <c r="Z5" s="42"/>
    </row>
    <row r="6" spans="1:26" ht="14.25" customHeight="1" x14ac:dyDescent="0.25">
      <c r="A6" s="154" t="s">
        <v>175</v>
      </c>
      <c r="B6" s="49">
        <v>11</v>
      </c>
      <c r="C6" s="49"/>
      <c r="D6" s="49"/>
      <c r="E6" s="49">
        <v>8</v>
      </c>
      <c r="F6" s="49"/>
      <c r="G6" s="49"/>
      <c r="H6" s="50">
        <v>2</v>
      </c>
      <c r="I6" s="51"/>
      <c r="J6" s="35"/>
      <c r="K6" s="49">
        <v>1</v>
      </c>
      <c r="L6" s="49"/>
      <c r="M6" s="49"/>
      <c r="N6" s="49">
        <v>0</v>
      </c>
      <c r="O6" s="49"/>
      <c r="P6" s="52"/>
      <c r="Q6" s="52">
        <v>9</v>
      </c>
      <c r="R6" s="53"/>
      <c r="S6" s="53"/>
      <c r="T6" s="53">
        <v>7</v>
      </c>
      <c r="U6" s="792"/>
      <c r="W6" s="42"/>
      <c r="X6" s="42"/>
      <c r="Y6" s="42"/>
      <c r="Z6" s="42"/>
    </row>
    <row r="7" spans="1:26" x14ac:dyDescent="0.25">
      <c r="A7" s="154" t="s">
        <v>30</v>
      </c>
      <c r="B7" s="49">
        <v>33</v>
      </c>
      <c r="C7" s="49">
        <v>29</v>
      </c>
      <c r="D7" s="49">
        <v>21</v>
      </c>
      <c r="E7" s="49">
        <v>30</v>
      </c>
      <c r="F7" s="49">
        <v>48</v>
      </c>
      <c r="G7" s="49">
        <v>43</v>
      </c>
      <c r="H7" s="50">
        <v>32</v>
      </c>
      <c r="I7" s="52">
        <v>50</v>
      </c>
      <c r="J7" s="49">
        <v>37</v>
      </c>
      <c r="K7" s="49">
        <v>45</v>
      </c>
      <c r="L7" s="49">
        <v>49</v>
      </c>
      <c r="M7" s="49">
        <v>45</v>
      </c>
      <c r="N7" s="49">
        <v>91</v>
      </c>
      <c r="O7" s="49">
        <v>64</v>
      </c>
      <c r="P7" s="52">
        <v>98</v>
      </c>
      <c r="Q7" s="52">
        <v>128</v>
      </c>
      <c r="R7" s="53">
        <v>113</v>
      </c>
      <c r="S7" s="53">
        <v>101</v>
      </c>
      <c r="T7" s="53">
        <v>80</v>
      </c>
      <c r="U7" s="783">
        <v>109</v>
      </c>
      <c r="W7" s="42"/>
      <c r="X7" s="42"/>
      <c r="Y7" s="42"/>
      <c r="Z7" s="42"/>
    </row>
    <row r="8" spans="1:26" x14ac:dyDescent="0.25">
      <c r="A8" s="154" t="s">
        <v>176</v>
      </c>
      <c r="B8" s="49">
        <v>10</v>
      </c>
      <c r="C8" s="49"/>
      <c r="D8" s="49"/>
      <c r="E8" s="49">
        <v>7</v>
      </c>
      <c r="F8" s="49"/>
      <c r="G8" s="49"/>
      <c r="H8" s="50">
        <v>3</v>
      </c>
      <c r="I8" s="51"/>
      <c r="J8" s="35"/>
      <c r="K8" s="49">
        <v>3</v>
      </c>
      <c r="L8" s="49"/>
      <c r="M8" s="49"/>
      <c r="N8" s="49">
        <v>4</v>
      </c>
      <c r="O8" s="49"/>
      <c r="P8" s="52"/>
      <c r="Q8" s="52">
        <v>1</v>
      </c>
      <c r="R8" s="53"/>
      <c r="S8" s="53"/>
      <c r="T8" s="53">
        <v>5</v>
      </c>
      <c r="U8" s="792"/>
      <c r="W8" s="42"/>
      <c r="X8" s="42"/>
      <c r="Y8" s="42"/>
      <c r="Z8" s="42"/>
    </row>
    <row r="9" spans="1:26" ht="15.75" thickBot="1" x14ac:dyDescent="0.3">
      <c r="A9" s="157" t="s">
        <v>45</v>
      </c>
      <c r="B9" s="54">
        <v>30</v>
      </c>
      <c r="C9" s="54">
        <v>53</v>
      </c>
      <c r="D9" s="54">
        <v>50</v>
      </c>
      <c r="E9" s="54">
        <v>64</v>
      </c>
      <c r="F9" s="54">
        <v>54</v>
      </c>
      <c r="G9" s="54">
        <v>61</v>
      </c>
      <c r="H9" s="55">
        <v>48</v>
      </c>
      <c r="I9" s="56">
        <v>59</v>
      </c>
      <c r="J9" s="54">
        <v>74</v>
      </c>
      <c r="K9" s="54">
        <v>84</v>
      </c>
      <c r="L9" s="54">
        <v>64</v>
      </c>
      <c r="M9" s="54">
        <v>84</v>
      </c>
      <c r="N9" s="54">
        <v>85</v>
      </c>
      <c r="O9" s="54">
        <v>94</v>
      </c>
      <c r="P9" s="56">
        <v>108</v>
      </c>
      <c r="Q9" s="56">
        <v>107</v>
      </c>
      <c r="R9" s="57">
        <v>104</v>
      </c>
      <c r="S9" s="57">
        <v>105</v>
      </c>
      <c r="T9" s="57">
        <v>115</v>
      </c>
      <c r="U9" s="793">
        <v>121</v>
      </c>
      <c r="W9" s="42"/>
      <c r="X9" s="42"/>
      <c r="Y9" s="42"/>
      <c r="Z9" s="42"/>
    </row>
    <row r="10" spans="1:26" ht="15.75" thickBot="1" x14ac:dyDescent="0.3">
      <c r="A10" s="286" t="s">
        <v>65</v>
      </c>
      <c r="B10" s="38">
        <v>128</v>
      </c>
      <c r="C10" s="58"/>
      <c r="D10" s="58"/>
      <c r="E10" s="38">
        <v>134</v>
      </c>
      <c r="F10" s="58"/>
      <c r="G10" s="58"/>
      <c r="H10" s="39">
        <v>109</v>
      </c>
      <c r="I10" s="59"/>
      <c r="J10" s="60"/>
      <c r="K10" s="38">
        <v>159</v>
      </c>
      <c r="L10" s="58"/>
      <c r="M10" s="58"/>
      <c r="N10" s="72">
        <f>SUM(N3:N9)</f>
        <v>212</v>
      </c>
      <c r="O10" s="58"/>
      <c r="P10" s="61"/>
      <c r="Q10" s="73">
        <f>SUM(Q3:Q9)</f>
        <v>301</v>
      </c>
      <c r="R10" s="73"/>
      <c r="S10" s="73"/>
      <c r="T10" s="425">
        <v>263</v>
      </c>
      <c r="U10" s="794">
        <v>310.20512820512823</v>
      </c>
      <c r="W10" s="42"/>
      <c r="X10" s="42"/>
      <c r="Y10" s="42"/>
      <c r="Z10" s="42"/>
    </row>
    <row r="11" spans="1:26" ht="15.75" thickBot="1" x14ac:dyDescent="0.3">
      <c r="A11" s="287" t="s">
        <v>66</v>
      </c>
      <c r="B11" s="63">
        <v>100</v>
      </c>
      <c r="C11" s="64"/>
      <c r="D11" s="64"/>
      <c r="E11" s="63">
        <v>105</v>
      </c>
      <c r="F11" s="64"/>
      <c r="G11" s="64"/>
      <c r="H11" s="65">
        <v>85</v>
      </c>
      <c r="I11" s="66"/>
      <c r="J11" s="67"/>
      <c r="K11" s="63">
        <v>124</v>
      </c>
      <c r="L11" s="64"/>
      <c r="M11" s="64"/>
      <c r="N11" s="68">
        <f>(N10/$B$10)*100</f>
        <v>165.625</v>
      </c>
      <c r="O11" s="64"/>
      <c r="P11" s="69"/>
      <c r="Q11" s="70">
        <f>(Q10/$B$10)*100</f>
        <v>235.15625</v>
      </c>
      <c r="R11" s="70"/>
      <c r="S11" s="70"/>
      <c r="T11" s="426">
        <v>205.46875</v>
      </c>
      <c r="U11" s="795">
        <v>242.34775641025644</v>
      </c>
      <c r="W11" s="42"/>
      <c r="X11" s="42"/>
      <c r="Y11" s="42"/>
      <c r="Z11" s="42"/>
    </row>
    <row r="12" spans="1:26" ht="15.75" thickTop="1" x14ac:dyDescent="0.25"/>
    <row r="20" spans="6:6" x14ac:dyDescent="0.25">
      <c r="F20" s="282"/>
    </row>
  </sheetData>
  <mergeCells count="1">
    <mergeCell ref="A1:U1"/>
  </mergeCells>
  <pageMargins left="0.70866141732283472" right="0.70866141732283472" top="0.74803149606299213" bottom="0.74803149606299213" header="0.31496062992125984" footer="0.31496062992125984"/>
  <pageSetup paperSize="9" scale="8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pageSetUpPr fitToPage="1"/>
  </sheetPr>
  <dimension ref="A1:P53"/>
  <sheetViews>
    <sheetView zoomScale="65" zoomScaleNormal="65" workbookViewId="0">
      <selection activeCell="AA28" sqref="AA28"/>
    </sheetView>
  </sheetViews>
  <sheetFormatPr defaultRowHeight="15" x14ac:dyDescent="0.25"/>
  <cols>
    <col min="1" max="1" width="32.5" style="276" customWidth="1"/>
    <col min="2" max="2" width="13.83203125" style="276" bestFit="1" customWidth="1"/>
    <col min="3" max="3" width="13.1640625" style="276" bestFit="1" customWidth="1"/>
    <col min="4" max="4" width="13.83203125" style="276" bestFit="1" customWidth="1"/>
    <col min="5" max="5" width="13.1640625" style="276" bestFit="1" customWidth="1"/>
    <col min="6" max="6" width="13.83203125" style="276" bestFit="1" customWidth="1"/>
    <col min="7" max="7" width="13.1640625" style="276" bestFit="1" customWidth="1"/>
    <col min="8" max="8" width="13.1640625" style="276" customWidth="1"/>
    <col min="9" max="9" width="31.1640625" style="276" customWidth="1"/>
    <col min="10" max="10" width="17.6640625" style="276" bestFit="1" customWidth="1"/>
    <col min="11" max="11" width="15" style="276" bestFit="1" customWidth="1"/>
    <col min="12" max="12" width="19.1640625" style="276" bestFit="1" customWidth="1"/>
    <col min="13" max="13" width="15" style="276" bestFit="1" customWidth="1"/>
    <col min="14" max="14" width="24.83203125" style="276" bestFit="1" customWidth="1"/>
    <col min="15" max="15" width="15" style="276" bestFit="1" customWidth="1"/>
    <col min="16" max="16" width="16.33203125" style="276" customWidth="1"/>
    <col min="17" max="16384" width="9.33203125" style="276"/>
  </cols>
  <sheetData>
    <row r="1" spans="1:16" ht="21" customHeight="1" thickTop="1" x14ac:dyDescent="0.25">
      <c r="A1" s="769" t="s">
        <v>558</v>
      </c>
      <c r="B1" s="770"/>
      <c r="C1" s="770"/>
      <c r="D1" s="770"/>
      <c r="E1" s="770"/>
      <c r="F1" s="770"/>
      <c r="G1" s="770"/>
      <c r="H1" s="770"/>
      <c r="I1" s="771"/>
      <c r="J1" s="771"/>
      <c r="K1" s="771"/>
      <c r="L1" s="771"/>
      <c r="M1" s="771"/>
      <c r="N1" s="771"/>
      <c r="O1" s="771"/>
      <c r="P1" s="772"/>
    </row>
    <row r="2" spans="1:16" ht="16.149999999999999" customHeight="1" x14ac:dyDescent="0.25">
      <c r="A2" s="773" t="s">
        <v>500</v>
      </c>
      <c r="B2" s="774"/>
      <c r="C2" s="774"/>
      <c r="D2" s="774"/>
      <c r="E2" s="774"/>
      <c r="F2" s="774"/>
      <c r="G2" s="774"/>
      <c r="H2" s="774"/>
      <c r="I2" s="774"/>
      <c r="J2" s="774"/>
      <c r="K2" s="774"/>
      <c r="L2" s="774"/>
      <c r="M2" s="774"/>
      <c r="N2" s="774"/>
      <c r="O2" s="774"/>
      <c r="P2" s="775"/>
    </row>
    <row r="3" spans="1:16" ht="16.149999999999999" customHeight="1" x14ac:dyDescent="0.25">
      <c r="A3" s="272" t="s">
        <v>232</v>
      </c>
      <c r="B3" s="776" t="s">
        <v>69</v>
      </c>
      <c r="C3" s="776"/>
      <c r="D3" s="776" t="s">
        <v>84</v>
      </c>
      <c r="E3" s="776"/>
      <c r="F3" s="776" t="s">
        <v>71</v>
      </c>
      <c r="G3" s="776"/>
      <c r="H3" s="777"/>
      <c r="I3" s="619" t="s">
        <v>233</v>
      </c>
      <c r="J3" s="604" t="s">
        <v>69</v>
      </c>
      <c r="K3" s="672"/>
      <c r="L3" s="604" t="s">
        <v>84</v>
      </c>
      <c r="M3" s="672"/>
      <c r="N3" s="604" t="s">
        <v>71</v>
      </c>
      <c r="O3" s="672"/>
      <c r="P3" s="778"/>
    </row>
    <row r="4" spans="1:16" ht="16.149999999999999" customHeight="1" x14ac:dyDescent="0.25">
      <c r="A4" s="272" t="s">
        <v>439</v>
      </c>
      <c r="B4" s="779" t="s">
        <v>72</v>
      </c>
      <c r="C4" s="779" t="s">
        <v>73</v>
      </c>
      <c r="D4" s="779" t="s">
        <v>72</v>
      </c>
      <c r="E4" s="779" t="s">
        <v>73</v>
      </c>
      <c r="F4" s="779" t="s">
        <v>72</v>
      </c>
      <c r="G4" s="779" t="s">
        <v>73</v>
      </c>
      <c r="H4" s="780" t="s">
        <v>74</v>
      </c>
      <c r="I4" s="619" t="s">
        <v>439</v>
      </c>
      <c r="J4" s="779" t="s">
        <v>72</v>
      </c>
      <c r="K4" s="779" t="s">
        <v>73</v>
      </c>
      <c r="L4" s="779" t="s">
        <v>72</v>
      </c>
      <c r="M4" s="779" t="s">
        <v>73</v>
      </c>
      <c r="N4" s="779" t="s">
        <v>72</v>
      </c>
      <c r="O4" s="779" t="s">
        <v>73</v>
      </c>
      <c r="P4" s="778" t="s">
        <v>74</v>
      </c>
    </row>
    <row r="5" spans="1:16" ht="16.149999999999999" customHeight="1" x14ac:dyDescent="0.25">
      <c r="A5" s="271" t="s">
        <v>85</v>
      </c>
      <c r="B5" s="722">
        <v>441</v>
      </c>
      <c r="C5" s="722">
        <v>0</v>
      </c>
      <c r="D5" s="722">
        <v>0</v>
      </c>
      <c r="E5" s="722">
        <v>96</v>
      </c>
      <c r="F5" s="781">
        <f>B5+D5</f>
        <v>441</v>
      </c>
      <c r="G5" s="781">
        <f>C5+E5</f>
        <v>96</v>
      </c>
      <c r="H5" s="782">
        <f>F5+G5</f>
        <v>537</v>
      </c>
      <c r="I5" s="723" t="s">
        <v>85</v>
      </c>
      <c r="J5" s="722">
        <v>1492</v>
      </c>
      <c r="K5" s="722">
        <v>0</v>
      </c>
      <c r="L5" s="722">
        <v>0</v>
      </c>
      <c r="M5" s="722">
        <v>996</v>
      </c>
      <c r="N5" s="781">
        <f>J5+L5</f>
        <v>1492</v>
      </c>
      <c r="O5" s="781">
        <f>K5+M5</f>
        <v>996</v>
      </c>
      <c r="P5" s="783">
        <f>N5+O5</f>
        <v>2488</v>
      </c>
    </row>
    <row r="6" spans="1:16" ht="16.149999999999999" customHeight="1" x14ac:dyDescent="0.25">
      <c r="A6" s="271" t="s">
        <v>86</v>
      </c>
      <c r="B6" s="722">
        <v>327</v>
      </c>
      <c r="C6" s="722">
        <v>3</v>
      </c>
      <c r="D6" s="722">
        <v>38</v>
      </c>
      <c r="E6" s="722">
        <v>16</v>
      </c>
      <c r="F6" s="781">
        <f t="shared" ref="F6:G14" si="0">B6+D6</f>
        <v>365</v>
      </c>
      <c r="G6" s="781">
        <f t="shared" si="0"/>
        <v>19</v>
      </c>
      <c r="H6" s="782">
        <f t="shared" ref="H6:H15" si="1">F6+G6</f>
        <v>384</v>
      </c>
      <c r="I6" s="723" t="s">
        <v>86</v>
      </c>
      <c r="J6" s="722">
        <v>179</v>
      </c>
      <c r="K6" s="722">
        <v>243</v>
      </c>
      <c r="L6" s="722">
        <v>138</v>
      </c>
      <c r="M6" s="722">
        <v>430</v>
      </c>
      <c r="N6" s="781">
        <f t="shared" ref="N6:N14" si="2">J6+L6</f>
        <v>317</v>
      </c>
      <c r="O6" s="781">
        <f t="shared" ref="O6:O14" si="3">K6+M6</f>
        <v>673</v>
      </c>
      <c r="P6" s="783">
        <f t="shared" ref="P6:P15" si="4">N6+O6</f>
        <v>990</v>
      </c>
    </row>
    <row r="7" spans="1:16" ht="16.149999999999999" customHeight="1" x14ac:dyDescent="0.25">
      <c r="A7" s="271" t="s">
        <v>87</v>
      </c>
      <c r="B7" s="722">
        <v>173</v>
      </c>
      <c r="C7" s="722">
        <v>14</v>
      </c>
      <c r="D7" s="722">
        <v>28</v>
      </c>
      <c r="E7" s="722">
        <v>13</v>
      </c>
      <c r="F7" s="781">
        <f t="shared" si="0"/>
        <v>201</v>
      </c>
      <c r="G7" s="781">
        <f t="shared" si="0"/>
        <v>27</v>
      </c>
      <c r="H7" s="782">
        <f t="shared" si="1"/>
        <v>228</v>
      </c>
      <c r="I7" s="723" t="s">
        <v>87</v>
      </c>
      <c r="J7" s="722">
        <v>387</v>
      </c>
      <c r="K7" s="722">
        <v>171</v>
      </c>
      <c r="L7" s="722">
        <v>189</v>
      </c>
      <c r="M7" s="722">
        <v>274</v>
      </c>
      <c r="N7" s="781">
        <f t="shared" si="2"/>
        <v>576</v>
      </c>
      <c r="O7" s="781">
        <f t="shared" si="3"/>
        <v>445</v>
      </c>
      <c r="P7" s="783">
        <f t="shared" si="4"/>
        <v>1021</v>
      </c>
    </row>
    <row r="8" spans="1:16" ht="16.149999999999999" customHeight="1" x14ac:dyDescent="0.25">
      <c r="A8" s="271" t="s">
        <v>88</v>
      </c>
      <c r="B8" s="722">
        <v>126</v>
      </c>
      <c r="C8" s="722">
        <v>8</v>
      </c>
      <c r="D8" s="722">
        <v>11</v>
      </c>
      <c r="E8" s="722">
        <v>11</v>
      </c>
      <c r="F8" s="781">
        <f t="shared" si="0"/>
        <v>137</v>
      </c>
      <c r="G8" s="781">
        <f t="shared" si="0"/>
        <v>19</v>
      </c>
      <c r="H8" s="782">
        <f t="shared" si="1"/>
        <v>156</v>
      </c>
      <c r="I8" s="723" t="s">
        <v>88</v>
      </c>
      <c r="J8" s="722">
        <v>87</v>
      </c>
      <c r="K8" s="722">
        <v>128</v>
      </c>
      <c r="L8" s="722">
        <v>77</v>
      </c>
      <c r="M8" s="722">
        <v>241</v>
      </c>
      <c r="N8" s="781">
        <f t="shared" si="2"/>
        <v>164</v>
      </c>
      <c r="O8" s="781">
        <f t="shared" si="3"/>
        <v>369</v>
      </c>
      <c r="P8" s="783">
        <f t="shared" si="4"/>
        <v>533</v>
      </c>
    </row>
    <row r="9" spans="1:16" ht="16.149999999999999" customHeight="1" x14ac:dyDescent="0.25">
      <c r="A9" s="271" t="s">
        <v>89</v>
      </c>
      <c r="B9" s="722">
        <v>114</v>
      </c>
      <c r="C9" s="722">
        <v>13</v>
      </c>
      <c r="D9" s="722">
        <v>20</v>
      </c>
      <c r="E9" s="722">
        <v>11</v>
      </c>
      <c r="F9" s="781">
        <f t="shared" si="0"/>
        <v>134</v>
      </c>
      <c r="G9" s="781">
        <f t="shared" si="0"/>
        <v>24</v>
      </c>
      <c r="H9" s="782">
        <f t="shared" si="1"/>
        <v>158</v>
      </c>
      <c r="I9" s="723" t="s">
        <v>89</v>
      </c>
      <c r="J9" s="722">
        <v>306</v>
      </c>
      <c r="K9" s="722">
        <v>194</v>
      </c>
      <c r="L9" s="722">
        <v>215</v>
      </c>
      <c r="M9" s="722">
        <v>275</v>
      </c>
      <c r="N9" s="781">
        <f t="shared" si="2"/>
        <v>521</v>
      </c>
      <c r="O9" s="781">
        <f t="shared" si="3"/>
        <v>469</v>
      </c>
      <c r="P9" s="783">
        <f t="shared" si="4"/>
        <v>990</v>
      </c>
    </row>
    <row r="10" spans="1:16" ht="16.149999999999999" customHeight="1" x14ac:dyDescent="0.25">
      <c r="A10" s="271" t="s">
        <v>90</v>
      </c>
      <c r="B10" s="722">
        <v>83</v>
      </c>
      <c r="C10" s="722">
        <v>6</v>
      </c>
      <c r="D10" s="722">
        <v>14</v>
      </c>
      <c r="E10" s="722">
        <v>4</v>
      </c>
      <c r="F10" s="781">
        <f t="shared" si="0"/>
        <v>97</v>
      </c>
      <c r="G10" s="781">
        <f t="shared" si="0"/>
        <v>10</v>
      </c>
      <c r="H10" s="782">
        <f t="shared" si="1"/>
        <v>107</v>
      </c>
      <c r="I10" s="723" t="s">
        <v>90</v>
      </c>
      <c r="J10" s="722">
        <v>111</v>
      </c>
      <c r="K10" s="722">
        <v>103</v>
      </c>
      <c r="L10" s="722">
        <v>470</v>
      </c>
      <c r="M10" s="722">
        <v>75</v>
      </c>
      <c r="N10" s="781">
        <f t="shared" si="2"/>
        <v>581</v>
      </c>
      <c r="O10" s="781">
        <f t="shared" si="3"/>
        <v>178</v>
      </c>
      <c r="P10" s="783">
        <f t="shared" si="4"/>
        <v>759</v>
      </c>
    </row>
    <row r="11" spans="1:16" ht="16.149999999999999" customHeight="1" x14ac:dyDescent="0.25">
      <c r="A11" s="271" t="s">
        <v>91</v>
      </c>
      <c r="B11" s="722">
        <v>90</v>
      </c>
      <c r="C11" s="722">
        <v>2</v>
      </c>
      <c r="D11" s="722">
        <v>11</v>
      </c>
      <c r="E11" s="722">
        <v>3</v>
      </c>
      <c r="F11" s="781">
        <f t="shared" si="0"/>
        <v>101</v>
      </c>
      <c r="G11" s="781">
        <f t="shared" si="0"/>
        <v>5</v>
      </c>
      <c r="H11" s="782">
        <f t="shared" si="1"/>
        <v>106</v>
      </c>
      <c r="I11" s="723" t="s">
        <v>91</v>
      </c>
      <c r="J11" s="722">
        <v>76</v>
      </c>
      <c r="K11" s="722">
        <v>195</v>
      </c>
      <c r="L11" s="722">
        <v>67</v>
      </c>
      <c r="M11" s="722">
        <v>110</v>
      </c>
      <c r="N11" s="781">
        <f t="shared" si="2"/>
        <v>143</v>
      </c>
      <c r="O11" s="781">
        <f t="shared" si="3"/>
        <v>305</v>
      </c>
      <c r="P11" s="783">
        <f t="shared" si="4"/>
        <v>448</v>
      </c>
    </row>
    <row r="12" spans="1:16" ht="16.149999999999999" customHeight="1" x14ac:dyDescent="0.25">
      <c r="A12" s="271" t="s">
        <v>92</v>
      </c>
      <c r="B12" s="722">
        <v>117</v>
      </c>
      <c r="C12" s="722">
        <v>4</v>
      </c>
      <c r="D12" s="722">
        <v>16</v>
      </c>
      <c r="E12" s="722">
        <v>13</v>
      </c>
      <c r="F12" s="781">
        <f t="shared" si="0"/>
        <v>133</v>
      </c>
      <c r="G12" s="781">
        <f t="shared" si="0"/>
        <v>17</v>
      </c>
      <c r="H12" s="782">
        <f t="shared" si="1"/>
        <v>150</v>
      </c>
      <c r="I12" s="723" t="s">
        <v>92</v>
      </c>
      <c r="J12" s="722">
        <v>115</v>
      </c>
      <c r="K12" s="722">
        <v>181</v>
      </c>
      <c r="L12" s="722">
        <v>90</v>
      </c>
      <c r="M12" s="722">
        <v>153</v>
      </c>
      <c r="N12" s="781">
        <f t="shared" si="2"/>
        <v>205</v>
      </c>
      <c r="O12" s="781">
        <f t="shared" si="3"/>
        <v>334</v>
      </c>
      <c r="P12" s="783">
        <f t="shared" si="4"/>
        <v>539</v>
      </c>
    </row>
    <row r="13" spans="1:16" ht="16.149999999999999" customHeight="1" x14ac:dyDescent="0.25">
      <c r="A13" s="271" t="s">
        <v>141</v>
      </c>
      <c r="B13" s="722">
        <v>35</v>
      </c>
      <c r="C13" s="722">
        <v>5</v>
      </c>
      <c r="D13" s="722">
        <v>2</v>
      </c>
      <c r="E13" s="722">
        <v>11</v>
      </c>
      <c r="F13" s="781">
        <f t="shared" si="0"/>
        <v>37</v>
      </c>
      <c r="G13" s="781">
        <f t="shared" si="0"/>
        <v>16</v>
      </c>
      <c r="H13" s="782">
        <f t="shared" si="1"/>
        <v>53</v>
      </c>
      <c r="I13" s="723" t="s">
        <v>141</v>
      </c>
      <c r="J13" s="722">
        <v>124</v>
      </c>
      <c r="K13" s="722">
        <v>124</v>
      </c>
      <c r="L13" s="722">
        <v>57</v>
      </c>
      <c r="M13" s="722">
        <v>107</v>
      </c>
      <c r="N13" s="781">
        <f t="shared" si="2"/>
        <v>181</v>
      </c>
      <c r="O13" s="781">
        <f t="shared" si="3"/>
        <v>231</v>
      </c>
      <c r="P13" s="783">
        <f t="shared" si="4"/>
        <v>412</v>
      </c>
    </row>
    <row r="14" spans="1:16" ht="16.149999999999999" customHeight="1" x14ac:dyDescent="0.25">
      <c r="A14" s="271" t="s">
        <v>177</v>
      </c>
      <c r="B14" s="722">
        <v>11</v>
      </c>
      <c r="C14" s="722">
        <v>12</v>
      </c>
      <c r="D14" s="722">
        <v>13</v>
      </c>
      <c r="E14" s="722">
        <v>7</v>
      </c>
      <c r="F14" s="781">
        <f t="shared" si="0"/>
        <v>24</v>
      </c>
      <c r="G14" s="781">
        <f t="shared" si="0"/>
        <v>19</v>
      </c>
      <c r="H14" s="782">
        <f t="shared" si="1"/>
        <v>43</v>
      </c>
      <c r="I14" s="723" t="s">
        <v>177</v>
      </c>
      <c r="J14" s="722">
        <v>88</v>
      </c>
      <c r="K14" s="722">
        <v>56</v>
      </c>
      <c r="L14" s="722">
        <v>82</v>
      </c>
      <c r="M14" s="722">
        <v>80</v>
      </c>
      <c r="N14" s="781">
        <f t="shared" si="2"/>
        <v>170</v>
      </c>
      <c r="O14" s="781">
        <f t="shared" si="3"/>
        <v>136</v>
      </c>
      <c r="P14" s="783">
        <f t="shared" si="4"/>
        <v>306</v>
      </c>
    </row>
    <row r="15" spans="1:16" ht="16.149999999999999" customHeight="1" x14ac:dyDescent="0.25">
      <c r="A15" s="272" t="s">
        <v>82</v>
      </c>
      <c r="B15" s="677">
        <f>SUM(B5:B14)</f>
        <v>1517</v>
      </c>
      <c r="C15" s="677">
        <f>SUM(C5:C14)</f>
        <v>67</v>
      </c>
      <c r="D15" s="677">
        <f>SUM(D5:D14)</f>
        <v>153</v>
      </c>
      <c r="E15" s="677">
        <f>SUM(E5:E14)</f>
        <v>185</v>
      </c>
      <c r="F15" s="677">
        <f>B15+D15</f>
        <v>1670</v>
      </c>
      <c r="G15" s="677">
        <f>C15+E15</f>
        <v>252</v>
      </c>
      <c r="H15" s="678">
        <f t="shared" si="1"/>
        <v>1922</v>
      </c>
      <c r="I15" s="619" t="s">
        <v>82</v>
      </c>
      <c r="J15" s="677">
        <f>SUM(J5:J14)</f>
        <v>2965</v>
      </c>
      <c r="K15" s="677">
        <f>SUM(K5:K14)</f>
        <v>1395</v>
      </c>
      <c r="L15" s="677">
        <f>SUM(L5:L14)</f>
        <v>1385</v>
      </c>
      <c r="M15" s="677">
        <f>SUM(M5:M14)</f>
        <v>2741</v>
      </c>
      <c r="N15" s="677">
        <f>J15+L15</f>
        <v>4350</v>
      </c>
      <c r="O15" s="677">
        <f>K15+M15</f>
        <v>4136</v>
      </c>
      <c r="P15" s="679">
        <f t="shared" si="4"/>
        <v>8486</v>
      </c>
    </row>
    <row r="16" spans="1:16" ht="16.149999999999999" customHeight="1" x14ac:dyDescent="0.25">
      <c r="A16" s="784"/>
      <c r="B16" s="785"/>
      <c r="C16" s="785"/>
      <c r="D16" s="785"/>
      <c r="E16" s="785"/>
      <c r="F16" s="785"/>
      <c r="G16" s="785"/>
      <c r="H16" s="786"/>
      <c r="I16" s="787"/>
      <c r="J16" s="785"/>
      <c r="K16" s="785"/>
      <c r="L16" s="785"/>
      <c r="M16" s="785"/>
      <c r="N16" s="785"/>
      <c r="O16" s="785"/>
      <c r="P16" s="788"/>
    </row>
    <row r="17" spans="1:16" x14ac:dyDescent="0.25">
      <c r="A17" s="272" t="s">
        <v>68</v>
      </c>
      <c r="B17" s="776" t="s">
        <v>69</v>
      </c>
      <c r="C17" s="776"/>
      <c r="D17" s="776" t="s">
        <v>84</v>
      </c>
      <c r="E17" s="776"/>
      <c r="F17" s="776" t="s">
        <v>71</v>
      </c>
      <c r="G17" s="776"/>
      <c r="H17" s="777"/>
      <c r="I17" s="619" t="s">
        <v>234</v>
      </c>
      <c r="J17" s="604" t="s">
        <v>69</v>
      </c>
      <c r="K17" s="672"/>
      <c r="L17" s="604" t="s">
        <v>84</v>
      </c>
      <c r="M17" s="672"/>
      <c r="N17" s="604" t="s">
        <v>71</v>
      </c>
      <c r="O17" s="672"/>
      <c r="P17" s="778"/>
    </row>
    <row r="18" spans="1:16" x14ac:dyDescent="0.25">
      <c r="A18" s="272" t="s">
        <v>439</v>
      </c>
      <c r="B18" s="779" t="s">
        <v>72</v>
      </c>
      <c r="C18" s="779" t="s">
        <v>73</v>
      </c>
      <c r="D18" s="779" t="s">
        <v>72</v>
      </c>
      <c r="E18" s="779" t="s">
        <v>73</v>
      </c>
      <c r="F18" s="779" t="s">
        <v>72</v>
      </c>
      <c r="G18" s="779" t="s">
        <v>73</v>
      </c>
      <c r="H18" s="780" t="s">
        <v>74</v>
      </c>
      <c r="I18" s="619" t="s">
        <v>439</v>
      </c>
      <c r="J18" s="779" t="s">
        <v>72</v>
      </c>
      <c r="K18" s="779" t="s">
        <v>73</v>
      </c>
      <c r="L18" s="779" t="s">
        <v>72</v>
      </c>
      <c r="M18" s="779" t="s">
        <v>73</v>
      </c>
      <c r="N18" s="779" t="s">
        <v>72</v>
      </c>
      <c r="O18" s="779" t="s">
        <v>73</v>
      </c>
      <c r="P18" s="778" t="s">
        <v>74</v>
      </c>
    </row>
    <row r="19" spans="1:16" x14ac:dyDescent="0.25">
      <c r="A19" s="271" t="s">
        <v>85</v>
      </c>
      <c r="B19" s="722">
        <v>903</v>
      </c>
      <c r="C19" s="743">
        <v>0</v>
      </c>
      <c r="D19" s="743">
        <v>0</v>
      </c>
      <c r="E19" s="722">
        <v>999</v>
      </c>
      <c r="F19" s="781">
        <f>B19+D19</f>
        <v>903</v>
      </c>
      <c r="G19" s="781">
        <f>C19+E19</f>
        <v>999</v>
      </c>
      <c r="H19" s="782">
        <f>F19+G19</f>
        <v>1902</v>
      </c>
      <c r="I19" s="723" t="s">
        <v>85</v>
      </c>
      <c r="J19" s="722">
        <v>1691</v>
      </c>
      <c r="K19" s="743">
        <v>0</v>
      </c>
      <c r="L19" s="743">
        <v>0</v>
      </c>
      <c r="M19" s="722">
        <v>1402</v>
      </c>
      <c r="N19" s="781">
        <f>J19+L19</f>
        <v>1691</v>
      </c>
      <c r="O19" s="781">
        <f>K19+M19</f>
        <v>1402</v>
      </c>
      <c r="P19" s="783">
        <f>N19+O19</f>
        <v>3093</v>
      </c>
    </row>
    <row r="20" spans="1:16" x14ac:dyDescent="0.25">
      <c r="A20" s="271" t="s">
        <v>86</v>
      </c>
      <c r="B20" s="722">
        <v>873</v>
      </c>
      <c r="C20" s="743">
        <v>31</v>
      </c>
      <c r="D20" s="743">
        <v>225</v>
      </c>
      <c r="E20" s="722">
        <v>107</v>
      </c>
      <c r="F20" s="781">
        <f t="shared" ref="F20:F28" si="5">B20+D20</f>
        <v>1098</v>
      </c>
      <c r="G20" s="781">
        <f t="shared" ref="G20:G28" si="6">C20+E20</f>
        <v>138</v>
      </c>
      <c r="H20" s="782">
        <f t="shared" ref="H20:H29" si="7">F20+G20</f>
        <v>1236</v>
      </c>
      <c r="I20" s="723" t="s">
        <v>86</v>
      </c>
      <c r="J20" s="722">
        <v>209</v>
      </c>
      <c r="K20" s="722">
        <v>412</v>
      </c>
      <c r="L20" s="722">
        <v>156</v>
      </c>
      <c r="M20" s="722">
        <v>989</v>
      </c>
      <c r="N20" s="781">
        <f t="shared" ref="N20:N28" si="8">J20+L20</f>
        <v>365</v>
      </c>
      <c r="O20" s="781">
        <f t="shared" ref="O20:O28" si="9">K20+M20</f>
        <v>1401</v>
      </c>
      <c r="P20" s="783">
        <f t="shared" ref="P20:P29" si="10">N20+O20</f>
        <v>1766</v>
      </c>
    </row>
    <row r="21" spans="1:16" x14ac:dyDescent="0.25">
      <c r="A21" s="271" t="s">
        <v>87</v>
      </c>
      <c r="B21" s="722">
        <v>735</v>
      </c>
      <c r="C21" s="743">
        <v>137</v>
      </c>
      <c r="D21" s="743">
        <v>168</v>
      </c>
      <c r="E21" s="722">
        <v>106</v>
      </c>
      <c r="F21" s="781">
        <f t="shared" si="5"/>
        <v>903</v>
      </c>
      <c r="G21" s="781">
        <f t="shared" si="6"/>
        <v>243</v>
      </c>
      <c r="H21" s="782">
        <f t="shared" si="7"/>
        <v>1146</v>
      </c>
      <c r="I21" s="723" t="s">
        <v>87</v>
      </c>
      <c r="J21" s="722">
        <v>216</v>
      </c>
      <c r="K21" s="722">
        <v>265</v>
      </c>
      <c r="L21" s="722">
        <v>149</v>
      </c>
      <c r="M21" s="722">
        <v>486</v>
      </c>
      <c r="N21" s="781">
        <f t="shared" si="8"/>
        <v>365</v>
      </c>
      <c r="O21" s="781">
        <f t="shared" si="9"/>
        <v>751</v>
      </c>
      <c r="P21" s="783">
        <f t="shared" si="10"/>
        <v>1116</v>
      </c>
    </row>
    <row r="22" spans="1:16" x14ac:dyDescent="0.25">
      <c r="A22" s="271" t="s">
        <v>88</v>
      </c>
      <c r="B22" s="722">
        <v>468</v>
      </c>
      <c r="C22" s="743">
        <v>52</v>
      </c>
      <c r="D22" s="743">
        <v>114</v>
      </c>
      <c r="E22" s="722">
        <v>43</v>
      </c>
      <c r="F22" s="781">
        <f t="shared" si="5"/>
        <v>582</v>
      </c>
      <c r="G22" s="781">
        <f t="shared" si="6"/>
        <v>95</v>
      </c>
      <c r="H22" s="782">
        <f t="shared" si="7"/>
        <v>677</v>
      </c>
      <c r="I22" s="723" t="s">
        <v>88</v>
      </c>
      <c r="J22" s="722">
        <v>67</v>
      </c>
      <c r="K22" s="722">
        <v>189</v>
      </c>
      <c r="L22" s="722">
        <v>81</v>
      </c>
      <c r="M22" s="722">
        <v>481</v>
      </c>
      <c r="N22" s="781">
        <f t="shared" si="8"/>
        <v>148</v>
      </c>
      <c r="O22" s="781">
        <f t="shared" si="9"/>
        <v>670</v>
      </c>
      <c r="P22" s="783">
        <f t="shared" si="10"/>
        <v>818</v>
      </c>
    </row>
    <row r="23" spans="1:16" x14ac:dyDescent="0.25">
      <c r="A23" s="271" t="s">
        <v>89</v>
      </c>
      <c r="B23" s="722">
        <v>434</v>
      </c>
      <c r="C23" s="743">
        <v>126</v>
      </c>
      <c r="D23" s="743">
        <v>213</v>
      </c>
      <c r="E23" s="722">
        <v>163</v>
      </c>
      <c r="F23" s="781">
        <f t="shared" si="5"/>
        <v>647</v>
      </c>
      <c r="G23" s="781">
        <f t="shared" si="6"/>
        <v>289</v>
      </c>
      <c r="H23" s="782">
        <f t="shared" si="7"/>
        <v>936</v>
      </c>
      <c r="I23" s="723" t="s">
        <v>89</v>
      </c>
      <c r="J23" s="722">
        <v>194</v>
      </c>
      <c r="K23" s="722">
        <v>248</v>
      </c>
      <c r="L23" s="722">
        <v>159</v>
      </c>
      <c r="M23" s="722">
        <v>517</v>
      </c>
      <c r="N23" s="781">
        <f t="shared" si="8"/>
        <v>353</v>
      </c>
      <c r="O23" s="781">
        <f t="shared" si="9"/>
        <v>765</v>
      </c>
      <c r="P23" s="783">
        <f t="shared" si="10"/>
        <v>1118</v>
      </c>
    </row>
    <row r="24" spans="1:16" x14ac:dyDescent="0.25">
      <c r="A24" s="271" t="s">
        <v>90</v>
      </c>
      <c r="B24" s="722">
        <v>364</v>
      </c>
      <c r="C24" s="743">
        <v>258</v>
      </c>
      <c r="D24" s="743">
        <v>106</v>
      </c>
      <c r="E24" s="722">
        <v>77</v>
      </c>
      <c r="F24" s="781">
        <f t="shared" si="5"/>
        <v>470</v>
      </c>
      <c r="G24" s="781">
        <f t="shared" si="6"/>
        <v>335</v>
      </c>
      <c r="H24" s="782">
        <f t="shared" si="7"/>
        <v>805</v>
      </c>
      <c r="I24" s="723" t="s">
        <v>90</v>
      </c>
      <c r="J24" s="722">
        <v>115</v>
      </c>
      <c r="K24" s="722">
        <v>136</v>
      </c>
      <c r="L24" s="722">
        <v>117</v>
      </c>
      <c r="M24" s="722">
        <v>401</v>
      </c>
      <c r="N24" s="781">
        <f t="shared" si="8"/>
        <v>232</v>
      </c>
      <c r="O24" s="781">
        <f t="shared" si="9"/>
        <v>537</v>
      </c>
      <c r="P24" s="783">
        <f t="shared" si="10"/>
        <v>769</v>
      </c>
    </row>
    <row r="25" spans="1:16" x14ac:dyDescent="0.25">
      <c r="A25" s="271" t="s">
        <v>91</v>
      </c>
      <c r="B25" s="722">
        <v>323</v>
      </c>
      <c r="C25" s="743">
        <v>25</v>
      </c>
      <c r="D25" s="743">
        <v>172</v>
      </c>
      <c r="E25" s="722">
        <v>23</v>
      </c>
      <c r="F25" s="781">
        <f t="shared" si="5"/>
        <v>495</v>
      </c>
      <c r="G25" s="781">
        <f t="shared" si="6"/>
        <v>48</v>
      </c>
      <c r="H25" s="782">
        <f t="shared" si="7"/>
        <v>543</v>
      </c>
      <c r="I25" s="723" t="s">
        <v>91</v>
      </c>
      <c r="J25" s="722">
        <v>75</v>
      </c>
      <c r="K25" s="722">
        <v>140</v>
      </c>
      <c r="L25" s="722">
        <v>62</v>
      </c>
      <c r="M25" s="722">
        <v>348</v>
      </c>
      <c r="N25" s="781">
        <f t="shared" si="8"/>
        <v>137</v>
      </c>
      <c r="O25" s="781">
        <f t="shared" si="9"/>
        <v>488</v>
      </c>
      <c r="P25" s="783">
        <f t="shared" si="10"/>
        <v>625</v>
      </c>
    </row>
    <row r="26" spans="1:16" x14ac:dyDescent="0.25">
      <c r="A26" s="271" t="s">
        <v>92</v>
      </c>
      <c r="B26" s="722">
        <v>157</v>
      </c>
      <c r="C26" s="743">
        <v>43</v>
      </c>
      <c r="D26" s="743">
        <v>120</v>
      </c>
      <c r="E26" s="722">
        <v>88</v>
      </c>
      <c r="F26" s="781">
        <f t="shared" si="5"/>
        <v>277</v>
      </c>
      <c r="G26" s="781">
        <f t="shared" si="6"/>
        <v>131</v>
      </c>
      <c r="H26" s="782">
        <f t="shared" si="7"/>
        <v>408</v>
      </c>
      <c r="I26" s="723" t="s">
        <v>92</v>
      </c>
      <c r="J26" s="722">
        <v>157</v>
      </c>
      <c r="K26" s="722">
        <v>129</v>
      </c>
      <c r="L26" s="722">
        <v>112</v>
      </c>
      <c r="M26" s="722">
        <v>388</v>
      </c>
      <c r="N26" s="781">
        <f t="shared" si="8"/>
        <v>269</v>
      </c>
      <c r="O26" s="781">
        <f t="shared" si="9"/>
        <v>517</v>
      </c>
      <c r="P26" s="783">
        <f t="shared" si="10"/>
        <v>786</v>
      </c>
    </row>
    <row r="27" spans="1:16" x14ac:dyDescent="0.25">
      <c r="A27" s="271" t="s">
        <v>141</v>
      </c>
      <c r="B27" s="722">
        <v>178</v>
      </c>
      <c r="C27" s="743">
        <v>62</v>
      </c>
      <c r="D27" s="743">
        <v>163</v>
      </c>
      <c r="E27" s="722">
        <v>61</v>
      </c>
      <c r="F27" s="781">
        <f t="shared" si="5"/>
        <v>341</v>
      </c>
      <c r="G27" s="781">
        <f t="shared" si="6"/>
        <v>123</v>
      </c>
      <c r="H27" s="782">
        <f t="shared" si="7"/>
        <v>464</v>
      </c>
      <c r="I27" s="723" t="s">
        <v>141</v>
      </c>
      <c r="J27" s="722">
        <v>133</v>
      </c>
      <c r="K27" s="722">
        <v>129</v>
      </c>
      <c r="L27" s="722">
        <v>57</v>
      </c>
      <c r="M27" s="722">
        <v>216</v>
      </c>
      <c r="N27" s="781">
        <f t="shared" si="8"/>
        <v>190</v>
      </c>
      <c r="O27" s="781">
        <f t="shared" si="9"/>
        <v>345</v>
      </c>
      <c r="P27" s="783">
        <f t="shared" si="10"/>
        <v>535</v>
      </c>
    </row>
    <row r="28" spans="1:16" x14ac:dyDescent="0.25">
      <c r="A28" s="271" t="s">
        <v>177</v>
      </c>
      <c r="B28" s="722">
        <v>82</v>
      </c>
      <c r="C28" s="743">
        <v>52</v>
      </c>
      <c r="D28" s="743">
        <v>64</v>
      </c>
      <c r="E28" s="722">
        <v>32</v>
      </c>
      <c r="F28" s="781">
        <f t="shared" si="5"/>
        <v>146</v>
      </c>
      <c r="G28" s="781">
        <f t="shared" si="6"/>
        <v>84</v>
      </c>
      <c r="H28" s="782">
        <f t="shared" si="7"/>
        <v>230</v>
      </c>
      <c r="I28" s="723" t="s">
        <v>177</v>
      </c>
      <c r="J28" s="722">
        <v>94</v>
      </c>
      <c r="K28" s="722">
        <v>84</v>
      </c>
      <c r="L28" s="722">
        <v>67</v>
      </c>
      <c r="M28" s="722">
        <v>83</v>
      </c>
      <c r="N28" s="781">
        <f t="shared" si="8"/>
        <v>161</v>
      </c>
      <c r="O28" s="781">
        <f t="shared" si="9"/>
        <v>167</v>
      </c>
      <c r="P28" s="783">
        <f t="shared" si="10"/>
        <v>328</v>
      </c>
    </row>
    <row r="29" spans="1:16" x14ac:dyDescent="0.25">
      <c r="A29" s="272" t="s">
        <v>82</v>
      </c>
      <c r="B29" s="677">
        <f>SUM(B19:B28)</f>
        <v>4517</v>
      </c>
      <c r="C29" s="677">
        <f>SUM(C19:C28)</f>
        <v>786</v>
      </c>
      <c r="D29" s="677">
        <f>SUM(D19:D28)</f>
        <v>1345</v>
      </c>
      <c r="E29" s="677">
        <f>SUM(E19:E28)</f>
        <v>1699</v>
      </c>
      <c r="F29" s="677">
        <f>B29+D29</f>
        <v>5862</v>
      </c>
      <c r="G29" s="677">
        <f>C29+E29</f>
        <v>2485</v>
      </c>
      <c r="H29" s="678">
        <f t="shared" si="7"/>
        <v>8347</v>
      </c>
      <c r="I29" s="619" t="s">
        <v>82</v>
      </c>
      <c r="J29" s="677">
        <f>SUM(J19:J28)</f>
        <v>2951</v>
      </c>
      <c r="K29" s="677">
        <f>SUM(K19:K28)</f>
        <v>1732</v>
      </c>
      <c r="L29" s="677">
        <f>SUM(L19:L28)</f>
        <v>960</v>
      </c>
      <c r="M29" s="677">
        <f>SUM(M19:M28)</f>
        <v>5311</v>
      </c>
      <c r="N29" s="677">
        <f>J29+L29</f>
        <v>3911</v>
      </c>
      <c r="O29" s="677">
        <f>K29+M29</f>
        <v>7043</v>
      </c>
      <c r="P29" s="679">
        <f t="shared" si="10"/>
        <v>10954</v>
      </c>
    </row>
    <row r="30" spans="1:16" x14ac:dyDescent="0.25">
      <c r="A30" s="784"/>
      <c r="B30" s="785"/>
      <c r="C30" s="785"/>
      <c r="D30" s="785"/>
      <c r="E30" s="785"/>
      <c r="F30" s="785"/>
      <c r="G30" s="785"/>
      <c r="H30" s="786"/>
      <c r="I30" s="787"/>
      <c r="J30" s="785"/>
      <c r="K30" s="785"/>
      <c r="L30" s="785"/>
      <c r="M30" s="785"/>
      <c r="N30" s="785"/>
      <c r="O30" s="785"/>
      <c r="P30" s="788"/>
    </row>
    <row r="31" spans="1:16" x14ac:dyDescent="0.25">
      <c r="A31" s="272" t="s">
        <v>83</v>
      </c>
      <c r="B31" s="776" t="s">
        <v>69</v>
      </c>
      <c r="C31" s="776"/>
      <c r="D31" s="776" t="s">
        <v>84</v>
      </c>
      <c r="E31" s="776"/>
      <c r="F31" s="776" t="s">
        <v>71</v>
      </c>
      <c r="G31" s="776"/>
      <c r="H31" s="777"/>
      <c r="I31" s="789" t="s">
        <v>297</v>
      </c>
      <c r="J31" s="604" t="s">
        <v>69</v>
      </c>
      <c r="K31" s="672"/>
      <c r="L31" s="604" t="s">
        <v>84</v>
      </c>
      <c r="M31" s="672"/>
      <c r="N31" s="604" t="s">
        <v>71</v>
      </c>
      <c r="O31" s="672"/>
      <c r="P31" s="778"/>
    </row>
    <row r="32" spans="1:16" x14ac:dyDescent="0.25">
      <c r="A32" s="272" t="s">
        <v>439</v>
      </c>
      <c r="B32" s="779" t="s">
        <v>72</v>
      </c>
      <c r="C32" s="779" t="s">
        <v>73</v>
      </c>
      <c r="D32" s="779" t="s">
        <v>72</v>
      </c>
      <c r="E32" s="779" t="s">
        <v>73</v>
      </c>
      <c r="F32" s="779" t="s">
        <v>72</v>
      </c>
      <c r="G32" s="779" t="s">
        <v>73</v>
      </c>
      <c r="H32" s="780" t="s">
        <v>74</v>
      </c>
      <c r="I32" s="619" t="s">
        <v>439</v>
      </c>
      <c r="J32" s="779" t="s">
        <v>72</v>
      </c>
      <c r="K32" s="779" t="s">
        <v>73</v>
      </c>
      <c r="L32" s="779" t="s">
        <v>72</v>
      </c>
      <c r="M32" s="779" t="s">
        <v>73</v>
      </c>
      <c r="N32" s="779" t="s">
        <v>72</v>
      </c>
      <c r="O32" s="779" t="s">
        <v>73</v>
      </c>
      <c r="P32" s="778" t="s">
        <v>74</v>
      </c>
    </row>
    <row r="33" spans="1:16" x14ac:dyDescent="0.25">
      <c r="A33" s="271" t="s">
        <v>85</v>
      </c>
      <c r="B33" s="722">
        <v>1521</v>
      </c>
      <c r="C33" s="743">
        <v>0</v>
      </c>
      <c r="D33" s="743">
        <v>0</v>
      </c>
      <c r="E33" s="722">
        <v>2323</v>
      </c>
      <c r="F33" s="781">
        <f>B33+D33</f>
        <v>1521</v>
      </c>
      <c r="G33" s="781">
        <f>C33+E33</f>
        <v>2323</v>
      </c>
      <c r="H33" s="782">
        <f>F33+G33</f>
        <v>3844</v>
      </c>
      <c r="I33" s="723" t="s">
        <v>85</v>
      </c>
      <c r="J33" s="629" t="s">
        <v>501</v>
      </c>
      <c r="K33" s="630"/>
      <c r="L33" s="630"/>
      <c r="M33" s="630"/>
      <c r="N33" s="630"/>
      <c r="O33" s="630"/>
      <c r="P33" s="631"/>
    </row>
    <row r="34" spans="1:16" x14ac:dyDescent="0.25">
      <c r="A34" s="271" t="s">
        <v>86</v>
      </c>
      <c r="B34" s="722">
        <v>404</v>
      </c>
      <c r="C34" s="743">
        <v>145</v>
      </c>
      <c r="D34" s="743">
        <v>418</v>
      </c>
      <c r="E34" s="722">
        <v>148</v>
      </c>
      <c r="F34" s="781">
        <f t="shared" ref="F34:F42" si="11">B34+D34</f>
        <v>822</v>
      </c>
      <c r="G34" s="781">
        <f t="shared" ref="G34:G42" si="12">C34+E34</f>
        <v>293</v>
      </c>
      <c r="H34" s="782">
        <f t="shared" ref="H34:H43" si="13">F34+G34</f>
        <v>1115</v>
      </c>
      <c r="I34" s="723" t="s">
        <v>86</v>
      </c>
      <c r="J34" s="632"/>
      <c r="K34" s="633"/>
      <c r="L34" s="633"/>
      <c r="M34" s="633"/>
      <c r="N34" s="633"/>
      <c r="O34" s="633"/>
      <c r="P34" s="634"/>
    </row>
    <row r="35" spans="1:16" x14ac:dyDescent="0.25">
      <c r="A35" s="271" t="s">
        <v>87</v>
      </c>
      <c r="B35" s="722">
        <v>395</v>
      </c>
      <c r="C35" s="743">
        <v>156</v>
      </c>
      <c r="D35" s="743">
        <v>279</v>
      </c>
      <c r="E35" s="722">
        <v>198</v>
      </c>
      <c r="F35" s="781">
        <f t="shared" si="11"/>
        <v>674</v>
      </c>
      <c r="G35" s="781">
        <f t="shared" si="12"/>
        <v>354</v>
      </c>
      <c r="H35" s="782">
        <f t="shared" si="13"/>
        <v>1028</v>
      </c>
      <c r="I35" s="723" t="s">
        <v>87</v>
      </c>
      <c r="J35" s="632"/>
      <c r="K35" s="633"/>
      <c r="L35" s="633"/>
      <c r="M35" s="633"/>
      <c r="N35" s="633"/>
      <c r="O35" s="633"/>
      <c r="P35" s="634"/>
    </row>
    <row r="36" spans="1:16" x14ac:dyDescent="0.25">
      <c r="A36" s="271" t="s">
        <v>88</v>
      </c>
      <c r="B36" s="722">
        <v>201</v>
      </c>
      <c r="C36" s="743">
        <v>87</v>
      </c>
      <c r="D36" s="743">
        <v>165</v>
      </c>
      <c r="E36" s="722">
        <v>72</v>
      </c>
      <c r="F36" s="781">
        <f t="shared" si="11"/>
        <v>366</v>
      </c>
      <c r="G36" s="781">
        <f t="shared" si="12"/>
        <v>159</v>
      </c>
      <c r="H36" s="782">
        <f t="shared" si="13"/>
        <v>525</v>
      </c>
      <c r="I36" s="723" t="s">
        <v>88</v>
      </c>
      <c r="J36" s="632"/>
      <c r="K36" s="633"/>
      <c r="L36" s="633"/>
      <c r="M36" s="633"/>
      <c r="N36" s="633"/>
      <c r="O36" s="633"/>
      <c r="P36" s="634"/>
    </row>
    <row r="37" spans="1:16" x14ac:dyDescent="0.25">
      <c r="A37" s="271" t="s">
        <v>89</v>
      </c>
      <c r="B37" s="722">
        <v>316</v>
      </c>
      <c r="C37" s="743">
        <v>245</v>
      </c>
      <c r="D37" s="743">
        <v>302</v>
      </c>
      <c r="E37" s="722">
        <v>139</v>
      </c>
      <c r="F37" s="781">
        <f t="shared" si="11"/>
        <v>618</v>
      </c>
      <c r="G37" s="781">
        <f t="shared" si="12"/>
        <v>384</v>
      </c>
      <c r="H37" s="782">
        <f t="shared" si="13"/>
        <v>1002</v>
      </c>
      <c r="I37" s="723" t="s">
        <v>89</v>
      </c>
      <c r="J37" s="632"/>
      <c r="K37" s="633"/>
      <c r="L37" s="633"/>
      <c r="M37" s="633"/>
      <c r="N37" s="633"/>
      <c r="O37" s="633"/>
      <c r="P37" s="634"/>
    </row>
    <row r="38" spans="1:16" x14ac:dyDescent="0.25">
      <c r="A38" s="271" t="s">
        <v>90</v>
      </c>
      <c r="B38" s="722">
        <v>152</v>
      </c>
      <c r="C38" s="743">
        <v>87</v>
      </c>
      <c r="D38" s="743">
        <v>151</v>
      </c>
      <c r="E38" s="722">
        <v>73</v>
      </c>
      <c r="F38" s="781">
        <f t="shared" si="11"/>
        <v>303</v>
      </c>
      <c r="G38" s="781">
        <f t="shared" si="12"/>
        <v>160</v>
      </c>
      <c r="H38" s="782">
        <f t="shared" si="13"/>
        <v>463</v>
      </c>
      <c r="I38" s="723" t="s">
        <v>90</v>
      </c>
      <c r="J38" s="632"/>
      <c r="K38" s="633"/>
      <c r="L38" s="633"/>
      <c r="M38" s="633"/>
      <c r="N38" s="633"/>
      <c r="O38" s="633"/>
      <c r="P38" s="634"/>
    </row>
    <row r="39" spans="1:16" x14ac:dyDescent="0.25">
      <c r="A39" s="271" t="s">
        <v>91</v>
      </c>
      <c r="B39" s="722">
        <v>196</v>
      </c>
      <c r="C39" s="743">
        <v>91</v>
      </c>
      <c r="D39" s="743">
        <v>182</v>
      </c>
      <c r="E39" s="722">
        <v>44</v>
      </c>
      <c r="F39" s="781">
        <f t="shared" si="11"/>
        <v>378</v>
      </c>
      <c r="G39" s="781">
        <f t="shared" si="12"/>
        <v>135</v>
      </c>
      <c r="H39" s="782">
        <f t="shared" si="13"/>
        <v>513</v>
      </c>
      <c r="I39" s="723" t="s">
        <v>91</v>
      </c>
      <c r="J39" s="632"/>
      <c r="K39" s="633"/>
      <c r="L39" s="633"/>
      <c r="M39" s="633"/>
      <c r="N39" s="633"/>
      <c r="O39" s="633"/>
      <c r="P39" s="634"/>
    </row>
    <row r="40" spans="1:16" x14ac:dyDescent="0.25">
      <c r="A40" s="271" t="s">
        <v>92</v>
      </c>
      <c r="B40" s="722">
        <v>182</v>
      </c>
      <c r="C40" s="743">
        <v>101</v>
      </c>
      <c r="D40" s="743">
        <v>125</v>
      </c>
      <c r="E40" s="722">
        <v>137</v>
      </c>
      <c r="F40" s="781">
        <f t="shared" si="11"/>
        <v>307</v>
      </c>
      <c r="G40" s="781">
        <f t="shared" si="12"/>
        <v>238</v>
      </c>
      <c r="H40" s="782">
        <f t="shared" si="13"/>
        <v>545</v>
      </c>
      <c r="I40" s="723" t="s">
        <v>92</v>
      </c>
      <c r="J40" s="632"/>
      <c r="K40" s="633"/>
      <c r="L40" s="633"/>
      <c r="M40" s="633"/>
      <c r="N40" s="633"/>
      <c r="O40" s="633"/>
      <c r="P40" s="634"/>
    </row>
    <row r="41" spans="1:16" x14ac:dyDescent="0.25">
      <c r="A41" s="271" t="s">
        <v>141</v>
      </c>
      <c r="B41" s="722">
        <v>207</v>
      </c>
      <c r="C41" s="743">
        <v>58</v>
      </c>
      <c r="D41" s="743">
        <v>131</v>
      </c>
      <c r="E41" s="722">
        <v>128</v>
      </c>
      <c r="F41" s="781">
        <f t="shared" si="11"/>
        <v>338</v>
      </c>
      <c r="G41" s="781">
        <f t="shared" si="12"/>
        <v>186</v>
      </c>
      <c r="H41" s="782">
        <f t="shared" si="13"/>
        <v>524</v>
      </c>
      <c r="I41" s="723" t="s">
        <v>141</v>
      </c>
      <c r="J41" s="632"/>
      <c r="K41" s="633"/>
      <c r="L41" s="633"/>
      <c r="M41" s="633"/>
      <c r="N41" s="633"/>
      <c r="O41" s="633"/>
      <c r="P41" s="634"/>
    </row>
    <row r="42" spans="1:16" x14ac:dyDescent="0.25">
      <c r="A42" s="271" t="s">
        <v>177</v>
      </c>
      <c r="B42" s="722">
        <v>100</v>
      </c>
      <c r="C42" s="743">
        <v>94</v>
      </c>
      <c r="D42" s="743">
        <v>47</v>
      </c>
      <c r="E42" s="722">
        <v>66</v>
      </c>
      <c r="F42" s="781">
        <f t="shared" si="11"/>
        <v>147</v>
      </c>
      <c r="G42" s="781">
        <f t="shared" si="12"/>
        <v>160</v>
      </c>
      <c r="H42" s="782">
        <f t="shared" si="13"/>
        <v>307</v>
      </c>
      <c r="I42" s="723" t="s">
        <v>177</v>
      </c>
      <c r="J42" s="632"/>
      <c r="K42" s="633"/>
      <c r="L42" s="633"/>
      <c r="M42" s="633"/>
      <c r="N42" s="633"/>
      <c r="O42" s="633"/>
      <c r="P42" s="634"/>
    </row>
    <row r="43" spans="1:16" ht="15.75" thickBot="1" x14ac:dyDescent="0.3">
      <c r="A43" s="273" t="s">
        <v>82</v>
      </c>
      <c r="B43" s="700">
        <f t="shared" ref="B43:E43" si="14">SUM(B33:B42)</f>
        <v>3674</v>
      </c>
      <c r="C43" s="700">
        <f t="shared" si="14"/>
        <v>1064</v>
      </c>
      <c r="D43" s="700">
        <f t="shared" si="14"/>
        <v>1800</v>
      </c>
      <c r="E43" s="700">
        <f t="shared" si="14"/>
        <v>3328</v>
      </c>
      <c r="F43" s="700">
        <f>B43+D43</f>
        <v>5474</v>
      </c>
      <c r="G43" s="700">
        <f>C43+E43</f>
        <v>4392</v>
      </c>
      <c r="H43" s="701">
        <f t="shared" si="13"/>
        <v>9866</v>
      </c>
      <c r="I43" s="636" t="s">
        <v>82</v>
      </c>
      <c r="J43" s="637"/>
      <c r="K43" s="638"/>
      <c r="L43" s="638"/>
      <c r="M43" s="638"/>
      <c r="N43" s="638"/>
      <c r="O43" s="638"/>
      <c r="P43" s="639"/>
    </row>
    <row r="44" spans="1:16" ht="15.75" thickTop="1" x14ac:dyDescent="0.25">
      <c r="A44" s="790"/>
    </row>
    <row r="45" spans="1:16" x14ac:dyDescent="0.25">
      <c r="A45" s="309" t="s">
        <v>422</v>
      </c>
    </row>
    <row r="53" spans="12:12" x14ac:dyDescent="0.25">
      <c r="L53" s="305"/>
    </row>
  </sheetData>
  <mergeCells count="21">
    <mergeCell ref="B31:C31"/>
    <mergeCell ref="D31:E31"/>
    <mergeCell ref="F31:H31"/>
    <mergeCell ref="J31:K31"/>
    <mergeCell ref="L31:M31"/>
    <mergeCell ref="J33:P43"/>
    <mergeCell ref="A1:P1"/>
    <mergeCell ref="A2:P2"/>
    <mergeCell ref="B3:C3"/>
    <mergeCell ref="D3:E3"/>
    <mergeCell ref="F3:H3"/>
    <mergeCell ref="J3:K3"/>
    <mergeCell ref="L3:M3"/>
    <mergeCell ref="N3:O3"/>
    <mergeCell ref="N31:O31"/>
    <mergeCell ref="B17:C17"/>
    <mergeCell ref="D17:E17"/>
    <mergeCell ref="F17:H17"/>
    <mergeCell ref="J17:K17"/>
    <mergeCell ref="L17:M17"/>
    <mergeCell ref="N17:O17"/>
  </mergeCells>
  <pageMargins left="0.70866141732283472" right="0.70866141732283472" top="0.74803149606299213" bottom="0.74803149606299213" header="0.31496062992125984" footer="0.31496062992125984"/>
  <pageSetup paperSize="9" scale="62"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P47"/>
  <sheetViews>
    <sheetView zoomScale="66" zoomScaleNormal="66" zoomScalePageLayoutView="75" workbookViewId="0">
      <selection activeCell="W15" sqref="W15"/>
    </sheetView>
  </sheetViews>
  <sheetFormatPr defaultRowHeight="15" x14ac:dyDescent="0.25"/>
  <cols>
    <col min="1" max="1" width="34.33203125" style="461" customWidth="1"/>
    <col min="2" max="2" width="13.83203125" style="461" bestFit="1" customWidth="1"/>
    <col min="3" max="3" width="13.1640625" style="461" bestFit="1" customWidth="1"/>
    <col min="4" max="4" width="13.83203125" style="461" bestFit="1" customWidth="1"/>
    <col min="5" max="5" width="13.1640625" style="461" bestFit="1" customWidth="1"/>
    <col min="6" max="6" width="13.83203125" style="461" bestFit="1" customWidth="1"/>
    <col min="7" max="7" width="13.1640625" style="461" bestFit="1" customWidth="1"/>
    <col min="8" max="8" width="12.1640625" style="461" customWidth="1"/>
    <col min="9" max="9" width="29.83203125" style="461" customWidth="1"/>
    <col min="10" max="10" width="13.83203125" style="461" bestFit="1" customWidth="1"/>
    <col min="11" max="11" width="13.1640625" style="461" bestFit="1" customWidth="1"/>
    <col min="12" max="12" width="13.83203125" style="461" bestFit="1" customWidth="1"/>
    <col min="13" max="13" width="13.1640625" style="461" bestFit="1" customWidth="1"/>
    <col min="14" max="14" width="13.83203125" style="461" bestFit="1" customWidth="1"/>
    <col min="15" max="15" width="13.1640625" style="461" bestFit="1" customWidth="1"/>
    <col min="16" max="16" width="12.1640625" style="461" customWidth="1"/>
    <col min="17" max="16384" width="9.33203125" style="461"/>
  </cols>
  <sheetData>
    <row r="1" spans="1:16" ht="16.5" customHeight="1" thickTop="1" x14ac:dyDescent="0.25">
      <c r="A1" s="551" t="s">
        <v>519</v>
      </c>
      <c r="B1" s="552"/>
      <c r="C1" s="552"/>
      <c r="D1" s="552"/>
      <c r="E1" s="552"/>
      <c r="F1" s="552"/>
      <c r="G1" s="552"/>
      <c r="H1" s="552"/>
      <c r="I1" s="552"/>
      <c r="J1" s="640"/>
      <c r="K1" s="640"/>
      <c r="L1" s="640"/>
      <c r="M1" s="640"/>
      <c r="N1" s="640"/>
      <c r="O1" s="640"/>
      <c r="P1" s="641"/>
    </row>
    <row r="2" spans="1:16" ht="16.5" customHeight="1" x14ac:dyDescent="0.25">
      <c r="A2" s="750" t="s">
        <v>497</v>
      </c>
      <c r="B2" s="751"/>
      <c r="C2" s="751"/>
      <c r="D2" s="751"/>
      <c r="E2" s="751"/>
      <c r="F2" s="751"/>
      <c r="G2" s="751"/>
      <c r="H2" s="751"/>
      <c r="I2" s="751"/>
      <c r="J2" s="751"/>
      <c r="K2" s="751"/>
      <c r="L2" s="751"/>
      <c r="M2" s="751"/>
      <c r="N2" s="751"/>
      <c r="O2" s="751"/>
      <c r="P2" s="752"/>
    </row>
    <row r="3" spans="1:16" ht="16.5" customHeight="1" x14ac:dyDescent="0.25">
      <c r="A3" s="459" t="s">
        <v>232</v>
      </c>
      <c r="B3" s="753" t="s">
        <v>69</v>
      </c>
      <c r="C3" s="753"/>
      <c r="D3" s="753" t="s">
        <v>70</v>
      </c>
      <c r="E3" s="753"/>
      <c r="F3" s="753" t="s">
        <v>71</v>
      </c>
      <c r="G3" s="753"/>
      <c r="H3" s="754"/>
      <c r="I3" s="646" t="s">
        <v>233</v>
      </c>
      <c r="J3" s="643" t="s">
        <v>69</v>
      </c>
      <c r="K3" s="753"/>
      <c r="L3" s="753" t="s">
        <v>70</v>
      </c>
      <c r="M3" s="753"/>
      <c r="N3" s="753" t="s">
        <v>71</v>
      </c>
      <c r="O3" s="753"/>
      <c r="P3" s="755"/>
    </row>
    <row r="4" spans="1:16" ht="16.5" customHeight="1" x14ac:dyDescent="0.25">
      <c r="A4" s="459" t="s">
        <v>439</v>
      </c>
      <c r="B4" s="322" t="s">
        <v>72</v>
      </c>
      <c r="C4" s="322" t="s">
        <v>73</v>
      </c>
      <c r="D4" s="322" t="s">
        <v>72</v>
      </c>
      <c r="E4" s="322" t="s">
        <v>73</v>
      </c>
      <c r="F4" s="322" t="s">
        <v>72</v>
      </c>
      <c r="G4" s="322" t="s">
        <v>73</v>
      </c>
      <c r="H4" s="756" t="s">
        <v>74</v>
      </c>
      <c r="I4" s="646" t="s">
        <v>439</v>
      </c>
      <c r="J4" s="757" t="s">
        <v>72</v>
      </c>
      <c r="K4" s="322" t="s">
        <v>73</v>
      </c>
      <c r="L4" s="322" t="s">
        <v>72</v>
      </c>
      <c r="M4" s="322" t="s">
        <v>73</v>
      </c>
      <c r="N4" s="322" t="s">
        <v>72</v>
      </c>
      <c r="O4" s="322" t="s">
        <v>73</v>
      </c>
      <c r="P4" s="758" t="s">
        <v>74</v>
      </c>
    </row>
    <row r="5" spans="1:16" ht="16.5" customHeight="1" x14ac:dyDescent="0.25">
      <c r="A5" s="264" t="s">
        <v>7</v>
      </c>
      <c r="B5" s="429">
        <v>257</v>
      </c>
      <c r="C5" s="429">
        <v>0</v>
      </c>
      <c r="D5" s="429">
        <v>0</v>
      </c>
      <c r="E5" s="429">
        <v>110</v>
      </c>
      <c r="F5" s="429">
        <f>B5+D5</f>
        <v>257</v>
      </c>
      <c r="G5" s="429">
        <f>C5+E5</f>
        <v>110</v>
      </c>
      <c r="H5" s="759">
        <f>F5+G5</f>
        <v>367</v>
      </c>
      <c r="I5" s="760" t="s">
        <v>7</v>
      </c>
      <c r="J5" s="760">
        <v>1274</v>
      </c>
      <c r="K5" s="265">
        <v>0</v>
      </c>
      <c r="L5" s="265">
        <v>0</v>
      </c>
      <c r="M5" s="265">
        <v>567</v>
      </c>
      <c r="N5" s="429">
        <f>J5+L5</f>
        <v>1274</v>
      </c>
      <c r="O5" s="429">
        <f>K5+M5</f>
        <v>567</v>
      </c>
      <c r="P5" s="761">
        <f>N5+O5</f>
        <v>1841</v>
      </c>
    </row>
    <row r="6" spans="1:16" ht="16.5" customHeight="1" x14ac:dyDescent="0.25">
      <c r="A6" s="264" t="s">
        <v>37</v>
      </c>
      <c r="B6" s="429">
        <v>167</v>
      </c>
      <c r="C6" s="429">
        <v>1</v>
      </c>
      <c r="D6" s="429">
        <v>61</v>
      </c>
      <c r="E6" s="429">
        <v>73</v>
      </c>
      <c r="F6" s="429">
        <f t="shared" ref="F6:G15" si="0">B6+D6</f>
        <v>228</v>
      </c>
      <c r="G6" s="429">
        <f t="shared" si="0"/>
        <v>74</v>
      </c>
      <c r="H6" s="759">
        <f t="shared" ref="H6:H15" si="1">F6+G6</f>
        <v>302</v>
      </c>
      <c r="I6" s="760" t="s">
        <v>37</v>
      </c>
      <c r="J6" s="760">
        <v>109</v>
      </c>
      <c r="K6" s="265">
        <v>68</v>
      </c>
      <c r="L6" s="265">
        <v>55</v>
      </c>
      <c r="M6" s="265">
        <v>209</v>
      </c>
      <c r="N6" s="429">
        <f t="shared" ref="N6:O14" si="2">J6+L6</f>
        <v>164</v>
      </c>
      <c r="O6" s="429">
        <f t="shared" si="2"/>
        <v>277</v>
      </c>
      <c r="P6" s="761">
        <f t="shared" ref="P6:P14" si="3">N6+O6</f>
        <v>441</v>
      </c>
    </row>
    <row r="7" spans="1:16" ht="16.5" customHeight="1" x14ac:dyDescent="0.25">
      <c r="A7" s="264" t="s">
        <v>75</v>
      </c>
      <c r="B7" s="429">
        <v>163</v>
      </c>
      <c r="C7" s="429">
        <v>3</v>
      </c>
      <c r="D7" s="429">
        <v>16</v>
      </c>
      <c r="E7" s="429">
        <v>14</v>
      </c>
      <c r="F7" s="429">
        <f t="shared" si="0"/>
        <v>179</v>
      </c>
      <c r="G7" s="429">
        <f t="shared" si="0"/>
        <v>17</v>
      </c>
      <c r="H7" s="759">
        <f t="shared" si="1"/>
        <v>196</v>
      </c>
      <c r="I7" s="760" t="s">
        <v>75</v>
      </c>
      <c r="J7" s="760">
        <v>219</v>
      </c>
      <c r="K7" s="265">
        <v>135</v>
      </c>
      <c r="L7" s="265">
        <v>92</v>
      </c>
      <c r="M7" s="265">
        <v>238</v>
      </c>
      <c r="N7" s="429">
        <f t="shared" si="2"/>
        <v>311</v>
      </c>
      <c r="O7" s="429">
        <f t="shared" si="2"/>
        <v>373</v>
      </c>
      <c r="P7" s="761">
        <f t="shared" si="3"/>
        <v>684</v>
      </c>
    </row>
    <row r="8" spans="1:16" ht="16.5" customHeight="1" x14ac:dyDescent="0.25">
      <c r="A8" s="264" t="s">
        <v>76</v>
      </c>
      <c r="B8" s="429">
        <v>189</v>
      </c>
      <c r="C8" s="429">
        <v>3</v>
      </c>
      <c r="D8" s="429">
        <v>23</v>
      </c>
      <c r="E8" s="429">
        <v>22</v>
      </c>
      <c r="F8" s="429">
        <f t="shared" si="0"/>
        <v>212</v>
      </c>
      <c r="G8" s="429">
        <f t="shared" si="0"/>
        <v>25</v>
      </c>
      <c r="H8" s="759">
        <f t="shared" si="1"/>
        <v>237</v>
      </c>
      <c r="I8" s="760" t="s">
        <v>76</v>
      </c>
      <c r="J8" s="760">
        <v>199</v>
      </c>
      <c r="K8" s="265">
        <v>126</v>
      </c>
      <c r="L8" s="265">
        <v>180</v>
      </c>
      <c r="M8" s="265">
        <v>187</v>
      </c>
      <c r="N8" s="429">
        <f t="shared" si="2"/>
        <v>379</v>
      </c>
      <c r="O8" s="429">
        <f t="shared" si="2"/>
        <v>313</v>
      </c>
      <c r="P8" s="761">
        <f t="shared" si="3"/>
        <v>692</v>
      </c>
    </row>
    <row r="9" spans="1:16" ht="16.5" customHeight="1" x14ac:dyDescent="0.25">
      <c r="A9" s="264" t="s">
        <v>77</v>
      </c>
      <c r="B9" s="429">
        <v>185</v>
      </c>
      <c r="C9" s="429">
        <v>17</v>
      </c>
      <c r="D9" s="429">
        <v>46</v>
      </c>
      <c r="E9" s="429">
        <v>48</v>
      </c>
      <c r="F9" s="429">
        <f t="shared" si="0"/>
        <v>231</v>
      </c>
      <c r="G9" s="429">
        <f t="shared" si="0"/>
        <v>65</v>
      </c>
      <c r="H9" s="759">
        <f t="shared" si="1"/>
        <v>296</v>
      </c>
      <c r="I9" s="760" t="s">
        <v>77</v>
      </c>
      <c r="J9" s="760">
        <v>210</v>
      </c>
      <c r="K9" s="265">
        <v>225</v>
      </c>
      <c r="L9" s="265">
        <v>148</v>
      </c>
      <c r="M9" s="265">
        <v>358</v>
      </c>
      <c r="N9" s="429">
        <f t="shared" si="2"/>
        <v>358</v>
      </c>
      <c r="O9" s="429">
        <f t="shared" si="2"/>
        <v>583</v>
      </c>
      <c r="P9" s="761">
        <f t="shared" si="3"/>
        <v>941</v>
      </c>
    </row>
    <row r="10" spans="1:16" ht="16.5" customHeight="1" x14ac:dyDescent="0.25">
      <c r="A10" s="264" t="s">
        <v>78</v>
      </c>
      <c r="B10" s="429">
        <v>53</v>
      </c>
      <c r="C10" s="429">
        <v>2</v>
      </c>
      <c r="D10" s="429">
        <v>13</v>
      </c>
      <c r="E10" s="429">
        <v>6</v>
      </c>
      <c r="F10" s="429">
        <f t="shared" si="0"/>
        <v>66</v>
      </c>
      <c r="G10" s="429">
        <f t="shared" si="0"/>
        <v>8</v>
      </c>
      <c r="H10" s="759">
        <f t="shared" si="1"/>
        <v>74</v>
      </c>
      <c r="I10" s="760" t="s">
        <v>78</v>
      </c>
      <c r="J10" s="760">
        <v>26</v>
      </c>
      <c r="K10" s="265">
        <v>45</v>
      </c>
      <c r="L10" s="265">
        <v>15</v>
      </c>
      <c r="M10" s="265">
        <v>67</v>
      </c>
      <c r="N10" s="429">
        <f t="shared" si="2"/>
        <v>41</v>
      </c>
      <c r="O10" s="429">
        <f t="shared" si="2"/>
        <v>112</v>
      </c>
      <c r="P10" s="761">
        <f t="shared" si="3"/>
        <v>153</v>
      </c>
    </row>
    <row r="11" spans="1:16" ht="16.5" customHeight="1" x14ac:dyDescent="0.25">
      <c r="A11" s="264" t="s">
        <v>79</v>
      </c>
      <c r="B11" s="429">
        <v>131</v>
      </c>
      <c r="C11" s="429">
        <v>13</v>
      </c>
      <c r="D11" s="429">
        <v>35</v>
      </c>
      <c r="E11" s="429">
        <v>18</v>
      </c>
      <c r="F11" s="429">
        <f t="shared" si="0"/>
        <v>166</v>
      </c>
      <c r="G11" s="429">
        <f t="shared" si="0"/>
        <v>31</v>
      </c>
      <c r="H11" s="759">
        <f t="shared" si="1"/>
        <v>197</v>
      </c>
      <c r="I11" s="760" t="s">
        <v>79</v>
      </c>
      <c r="J11" s="760">
        <v>216</v>
      </c>
      <c r="K11" s="265">
        <v>298</v>
      </c>
      <c r="L11" s="265">
        <v>129</v>
      </c>
      <c r="M11" s="265">
        <v>183</v>
      </c>
      <c r="N11" s="429">
        <f t="shared" si="2"/>
        <v>345</v>
      </c>
      <c r="O11" s="429">
        <f t="shared" si="2"/>
        <v>481</v>
      </c>
      <c r="P11" s="761">
        <f t="shared" si="3"/>
        <v>826</v>
      </c>
    </row>
    <row r="12" spans="1:16" ht="16.5" customHeight="1" x14ac:dyDescent="0.25">
      <c r="A12" s="264" t="s">
        <v>80</v>
      </c>
      <c r="B12" s="429">
        <v>26</v>
      </c>
      <c r="C12" s="429">
        <v>23</v>
      </c>
      <c r="D12" s="429">
        <v>20</v>
      </c>
      <c r="E12" s="429">
        <v>37</v>
      </c>
      <c r="F12" s="429">
        <f t="shared" si="0"/>
        <v>46</v>
      </c>
      <c r="G12" s="429">
        <f t="shared" si="0"/>
        <v>60</v>
      </c>
      <c r="H12" s="759">
        <f t="shared" si="1"/>
        <v>106</v>
      </c>
      <c r="I12" s="760" t="s">
        <v>80</v>
      </c>
      <c r="J12" s="760">
        <v>229</v>
      </c>
      <c r="K12" s="265">
        <v>139</v>
      </c>
      <c r="L12" s="265">
        <v>105</v>
      </c>
      <c r="M12" s="265">
        <v>131</v>
      </c>
      <c r="N12" s="429">
        <f t="shared" si="2"/>
        <v>334</v>
      </c>
      <c r="O12" s="429">
        <f t="shared" si="2"/>
        <v>270</v>
      </c>
      <c r="P12" s="761">
        <f t="shared" si="3"/>
        <v>604</v>
      </c>
    </row>
    <row r="13" spans="1:16" ht="16.5" customHeight="1" x14ac:dyDescent="0.25">
      <c r="A13" s="264" t="s">
        <v>81</v>
      </c>
      <c r="B13" s="429">
        <v>56</v>
      </c>
      <c r="C13" s="429">
        <v>86</v>
      </c>
      <c r="D13" s="429">
        <v>100</v>
      </c>
      <c r="E13" s="429">
        <v>60</v>
      </c>
      <c r="F13" s="429">
        <f t="shared" si="0"/>
        <v>156</v>
      </c>
      <c r="G13" s="429">
        <f t="shared" si="0"/>
        <v>146</v>
      </c>
      <c r="H13" s="759">
        <f t="shared" si="1"/>
        <v>302</v>
      </c>
      <c r="I13" s="760" t="s">
        <v>81</v>
      </c>
      <c r="J13" s="760">
        <v>140</v>
      </c>
      <c r="K13" s="265">
        <v>267</v>
      </c>
      <c r="L13" s="265">
        <v>207</v>
      </c>
      <c r="M13" s="265">
        <v>111</v>
      </c>
      <c r="N13" s="429">
        <f t="shared" si="2"/>
        <v>347</v>
      </c>
      <c r="O13" s="429">
        <f t="shared" si="2"/>
        <v>378</v>
      </c>
      <c r="P13" s="761">
        <f t="shared" si="3"/>
        <v>725</v>
      </c>
    </row>
    <row r="14" spans="1:16" ht="16.5" customHeight="1" x14ac:dyDescent="0.25">
      <c r="A14" s="264" t="s">
        <v>140</v>
      </c>
      <c r="B14" s="429">
        <v>122</v>
      </c>
      <c r="C14" s="429">
        <v>331</v>
      </c>
      <c r="D14" s="429">
        <v>301</v>
      </c>
      <c r="E14" s="429">
        <v>82</v>
      </c>
      <c r="F14" s="429">
        <f t="shared" si="0"/>
        <v>423</v>
      </c>
      <c r="G14" s="429">
        <f t="shared" si="0"/>
        <v>413</v>
      </c>
      <c r="H14" s="759">
        <f t="shared" si="1"/>
        <v>836</v>
      </c>
      <c r="I14" s="760" t="s">
        <v>140</v>
      </c>
      <c r="J14" s="760">
        <v>214</v>
      </c>
      <c r="K14" s="265">
        <v>623</v>
      </c>
      <c r="L14" s="265">
        <v>573</v>
      </c>
      <c r="M14" s="265">
        <v>244</v>
      </c>
      <c r="N14" s="429">
        <f t="shared" si="2"/>
        <v>787</v>
      </c>
      <c r="O14" s="429">
        <f t="shared" si="2"/>
        <v>867</v>
      </c>
      <c r="P14" s="761">
        <f t="shared" si="3"/>
        <v>1654</v>
      </c>
    </row>
    <row r="15" spans="1:16" ht="16.5" customHeight="1" x14ac:dyDescent="0.25">
      <c r="A15" s="459" t="s">
        <v>82</v>
      </c>
      <c r="B15" s="266">
        <f>SUM(B5:B14)</f>
        <v>1349</v>
      </c>
      <c r="C15" s="266">
        <f>SUM(C5:C14)</f>
        <v>479</v>
      </c>
      <c r="D15" s="266">
        <f t="shared" ref="D15:E15" si="4">SUM(D5:D14)</f>
        <v>615</v>
      </c>
      <c r="E15" s="266">
        <f t="shared" si="4"/>
        <v>470</v>
      </c>
      <c r="F15" s="266">
        <f t="shared" si="0"/>
        <v>1964</v>
      </c>
      <c r="G15" s="266">
        <f t="shared" si="0"/>
        <v>949</v>
      </c>
      <c r="H15" s="267">
        <f t="shared" si="1"/>
        <v>2913</v>
      </c>
      <c r="I15" s="762" t="s">
        <v>82</v>
      </c>
      <c r="J15" s="266">
        <f>SUM(J5:J14)</f>
        <v>2836</v>
      </c>
      <c r="K15" s="266">
        <f t="shared" ref="K15:O15" si="5">SUM(K5:K14)</f>
        <v>1926</v>
      </c>
      <c r="L15" s="266">
        <f t="shared" si="5"/>
        <v>1504</v>
      </c>
      <c r="M15" s="266">
        <f t="shared" si="5"/>
        <v>2295</v>
      </c>
      <c r="N15" s="266">
        <f t="shared" si="5"/>
        <v>4340</v>
      </c>
      <c r="O15" s="266">
        <f t="shared" si="5"/>
        <v>4221</v>
      </c>
      <c r="P15" s="659">
        <f>SUM(P5:P14)</f>
        <v>8561</v>
      </c>
    </row>
    <row r="16" spans="1:16" ht="16.5" customHeight="1" x14ac:dyDescent="0.25">
      <c r="A16" s="750"/>
      <c r="B16" s="763"/>
      <c r="C16" s="763"/>
      <c r="D16" s="763"/>
      <c r="E16" s="763"/>
      <c r="F16" s="763"/>
      <c r="G16" s="763"/>
      <c r="H16" s="764"/>
      <c r="I16" s="765"/>
      <c r="J16" s="766"/>
      <c r="K16" s="767"/>
      <c r="L16" s="767"/>
      <c r="M16" s="767"/>
      <c r="N16" s="767"/>
      <c r="O16" s="767"/>
      <c r="P16" s="768"/>
    </row>
    <row r="17" spans="1:16" x14ac:dyDescent="0.25">
      <c r="A17" s="459" t="s">
        <v>68</v>
      </c>
      <c r="B17" s="753" t="s">
        <v>69</v>
      </c>
      <c r="C17" s="753"/>
      <c r="D17" s="753" t="s">
        <v>70</v>
      </c>
      <c r="E17" s="753"/>
      <c r="F17" s="753" t="s">
        <v>71</v>
      </c>
      <c r="G17" s="753"/>
      <c r="H17" s="754"/>
      <c r="I17" s="646" t="s">
        <v>234</v>
      </c>
      <c r="J17" s="753" t="s">
        <v>69</v>
      </c>
      <c r="K17" s="753"/>
      <c r="L17" s="753" t="s">
        <v>70</v>
      </c>
      <c r="M17" s="753"/>
      <c r="N17" s="753" t="s">
        <v>71</v>
      </c>
      <c r="O17" s="753"/>
      <c r="P17" s="755"/>
    </row>
    <row r="18" spans="1:16" x14ac:dyDescent="0.25">
      <c r="A18" s="459" t="s">
        <v>439</v>
      </c>
      <c r="B18" s="322" t="s">
        <v>72</v>
      </c>
      <c r="C18" s="322" t="s">
        <v>73</v>
      </c>
      <c r="D18" s="322" t="s">
        <v>72</v>
      </c>
      <c r="E18" s="322" t="s">
        <v>73</v>
      </c>
      <c r="F18" s="322" t="s">
        <v>72</v>
      </c>
      <c r="G18" s="322" t="s">
        <v>73</v>
      </c>
      <c r="H18" s="756" t="s">
        <v>74</v>
      </c>
      <c r="I18" s="646" t="s">
        <v>439</v>
      </c>
      <c r="J18" s="322" t="s">
        <v>72</v>
      </c>
      <c r="K18" s="322" t="s">
        <v>73</v>
      </c>
      <c r="L18" s="322" t="s">
        <v>72</v>
      </c>
      <c r="M18" s="322" t="s">
        <v>73</v>
      </c>
      <c r="N18" s="322" t="s">
        <v>72</v>
      </c>
      <c r="O18" s="322" t="s">
        <v>73</v>
      </c>
      <c r="P18" s="758" t="s">
        <v>74</v>
      </c>
    </row>
    <row r="19" spans="1:16" x14ac:dyDescent="0.25">
      <c r="A19" s="264" t="s">
        <v>7</v>
      </c>
      <c r="B19" s="265">
        <v>1040</v>
      </c>
      <c r="C19" s="265">
        <v>0</v>
      </c>
      <c r="D19" s="265">
        <v>0</v>
      </c>
      <c r="E19" s="265">
        <v>1644</v>
      </c>
      <c r="F19" s="429">
        <f>B19+D19</f>
        <v>1040</v>
      </c>
      <c r="G19" s="429">
        <f>C19+E19</f>
        <v>1644</v>
      </c>
      <c r="H19" s="759">
        <f>F19+G19</f>
        <v>2684</v>
      </c>
      <c r="I19" s="760" t="s">
        <v>7</v>
      </c>
      <c r="J19" s="265">
        <v>1735</v>
      </c>
      <c r="K19" s="265">
        <v>0</v>
      </c>
      <c r="L19" s="265">
        <v>0</v>
      </c>
      <c r="M19" s="265">
        <v>1171</v>
      </c>
      <c r="N19" s="429">
        <f>J19+L19</f>
        <v>1735</v>
      </c>
      <c r="O19" s="429">
        <f>K19+M19</f>
        <v>1171</v>
      </c>
      <c r="P19" s="761">
        <f>N19+O19</f>
        <v>2906</v>
      </c>
    </row>
    <row r="20" spans="1:16" x14ac:dyDescent="0.25">
      <c r="A20" s="264" t="s">
        <v>37</v>
      </c>
      <c r="B20" s="265">
        <v>654</v>
      </c>
      <c r="C20" s="265">
        <v>15</v>
      </c>
      <c r="D20" s="265">
        <v>106</v>
      </c>
      <c r="E20" s="265">
        <v>215</v>
      </c>
      <c r="F20" s="429">
        <f t="shared" ref="F20:G28" si="6">B20+D20</f>
        <v>760</v>
      </c>
      <c r="G20" s="429">
        <f t="shared" si="6"/>
        <v>230</v>
      </c>
      <c r="H20" s="759">
        <f t="shared" ref="H20:H28" si="7">F20+G20</f>
        <v>990</v>
      </c>
      <c r="I20" s="760" t="s">
        <v>37</v>
      </c>
      <c r="J20" s="265">
        <v>345</v>
      </c>
      <c r="K20" s="265">
        <v>136</v>
      </c>
      <c r="L20" s="265">
        <v>36</v>
      </c>
      <c r="M20" s="265">
        <v>774</v>
      </c>
      <c r="N20" s="429">
        <f t="shared" ref="N20:O28" si="8">J20+L20</f>
        <v>381</v>
      </c>
      <c r="O20" s="429">
        <f t="shared" si="8"/>
        <v>910</v>
      </c>
      <c r="P20" s="761">
        <f t="shared" ref="P20:P28" si="9">N20+O20</f>
        <v>1291</v>
      </c>
    </row>
    <row r="21" spans="1:16" x14ac:dyDescent="0.25">
      <c r="A21" s="264" t="s">
        <v>75</v>
      </c>
      <c r="B21" s="265">
        <v>622</v>
      </c>
      <c r="C21" s="265">
        <v>16</v>
      </c>
      <c r="D21" s="265">
        <v>180</v>
      </c>
      <c r="E21" s="265">
        <v>182</v>
      </c>
      <c r="F21" s="429">
        <f t="shared" si="6"/>
        <v>802</v>
      </c>
      <c r="G21" s="429">
        <f t="shared" si="6"/>
        <v>198</v>
      </c>
      <c r="H21" s="759">
        <f t="shared" si="7"/>
        <v>1000</v>
      </c>
      <c r="I21" s="760" t="s">
        <v>75</v>
      </c>
      <c r="J21" s="265">
        <v>369</v>
      </c>
      <c r="K21" s="265">
        <v>189</v>
      </c>
      <c r="L21" s="265">
        <v>41</v>
      </c>
      <c r="M21" s="265">
        <v>568</v>
      </c>
      <c r="N21" s="429">
        <f t="shared" si="8"/>
        <v>410</v>
      </c>
      <c r="O21" s="429">
        <f t="shared" si="8"/>
        <v>757</v>
      </c>
      <c r="P21" s="761">
        <f t="shared" si="9"/>
        <v>1167</v>
      </c>
    </row>
    <row r="22" spans="1:16" x14ac:dyDescent="0.25">
      <c r="A22" s="264" t="s">
        <v>76</v>
      </c>
      <c r="B22" s="265">
        <v>751</v>
      </c>
      <c r="C22" s="265">
        <v>210</v>
      </c>
      <c r="D22" s="265">
        <v>207</v>
      </c>
      <c r="E22" s="265">
        <v>186</v>
      </c>
      <c r="F22" s="429">
        <f t="shared" si="6"/>
        <v>958</v>
      </c>
      <c r="G22" s="429">
        <f t="shared" si="6"/>
        <v>396</v>
      </c>
      <c r="H22" s="759">
        <f t="shared" si="7"/>
        <v>1354</v>
      </c>
      <c r="I22" s="760" t="s">
        <v>76</v>
      </c>
      <c r="J22" s="265">
        <v>386</v>
      </c>
      <c r="K22" s="265">
        <v>284</v>
      </c>
      <c r="L22" s="265">
        <v>88</v>
      </c>
      <c r="M22" s="265">
        <v>830</v>
      </c>
      <c r="N22" s="429">
        <f t="shared" si="8"/>
        <v>474</v>
      </c>
      <c r="O22" s="429">
        <f t="shared" si="8"/>
        <v>1114</v>
      </c>
      <c r="P22" s="761">
        <f t="shared" si="9"/>
        <v>1588</v>
      </c>
    </row>
    <row r="23" spans="1:16" x14ac:dyDescent="0.25">
      <c r="A23" s="264" t="s">
        <v>77</v>
      </c>
      <c r="B23" s="265">
        <v>686</v>
      </c>
      <c r="C23" s="265">
        <v>81</v>
      </c>
      <c r="D23" s="265">
        <v>369</v>
      </c>
      <c r="E23" s="265">
        <v>277</v>
      </c>
      <c r="F23" s="429">
        <f t="shared" si="6"/>
        <v>1055</v>
      </c>
      <c r="G23" s="429">
        <f t="shared" si="6"/>
        <v>358</v>
      </c>
      <c r="H23" s="759">
        <f t="shared" si="7"/>
        <v>1413</v>
      </c>
      <c r="I23" s="760" t="s">
        <v>77</v>
      </c>
      <c r="J23" s="265">
        <v>433</v>
      </c>
      <c r="K23" s="265">
        <v>381</v>
      </c>
      <c r="L23" s="265">
        <v>205</v>
      </c>
      <c r="M23" s="265">
        <v>876</v>
      </c>
      <c r="N23" s="429">
        <f t="shared" si="8"/>
        <v>638</v>
      </c>
      <c r="O23" s="429">
        <f t="shared" si="8"/>
        <v>1257</v>
      </c>
      <c r="P23" s="761">
        <f t="shared" si="9"/>
        <v>1895</v>
      </c>
    </row>
    <row r="24" spans="1:16" x14ac:dyDescent="0.25">
      <c r="A24" s="264" t="s">
        <v>78</v>
      </c>
      <c r="B24" s="265">
        <v>183</v>
      </c>
      <c r="C24" s="265">
        <v>22</v>
      </c>
      <c r="D24" s="265">
        <v>101</v>
      </c>
      <c r="E24" s="265">
        <v>81</v>
      </c>
      <c r="F24" s="429">
        <f t="shared" si="6"/>
        <v>284</v>
      </c>
      <c r="G24" s="429">
        <f t="shared" si="6"/>
        <v>103</v>
      </c>
      <c r="H24" s="759">
        <f t="shared" si="7"/>
        <v>387</v>
      </c>
      <c r="I24" s="760" t="s">
        <v>78</v>
      </c>
      <c r="J24" s="265">
        <v>117</v>
      </c>
      <c r="K24" s="265">
        <v>73</v>
      </c>
      <c r="L24" s="265">
        <v>27</v>
      </c>
      <c r="M24" s="265">
        <v>247</v>
      </c>
      <c r="N24" s="429">
        <f t="shared" si="8"/>
        <v>144</v>
      </c>
      <c r="O24" s="429">
        <f t="shared" si="8"/>
        <v>320</v>
      </c>
      <c r="P24" s="761">
        <f t="shared" si="9"/>
        <v>464</v>
      </c>
    </row>
    <row r="25" spans="1:16" x14ac:dyDescent="0.25">
      <c r="A25" s="264" t="s">
        <v>79</v>
      </c>
      <c r="B25" s="265">
        <v>474</v>
      </c>
      <c r="C25" s="265">
        <v>121</v>
      </c>
      <c r="D25" s="265">
        <v>510</v>
      </c>
      <c r="E25" s="265">
        <v>119</v>
      </c>
      <c r="F25" s="429">
        <f t="shared" si="6"/>
        <v>984</v>
      </c>
      <c r="G25" s="429">
        <f t="shared" si="6"/>
        <v>240</v>
      </c>
      <c r="H25" s="759">
        <f t="shared" si="7"/>
        <v>1224</v>
      </c>
      <c r="I25" s="760" t="s">
        <v>79</v>
      </c>
      <c r="J25" s="265">
        <v>219</v>
      </c>
      <c r="K25" s="265">
        <v>361</v>
      </c>
      <c r="L25" s="265">
        <v>139</v>
      </c>
      <c r="M25" s="265">
        <v>492</v>
      </c>
      <c r="N25" s="429">
        <f t="shared" si="8"/>
        <v>358</v>
      </c>
      <c r="O25" s="429">
        <f t="shared" si="8"/>
        <v>853</v>
      </c>
      <c r="P25" s="761">
        <f t="shared" si="9"/>
        <v>1211</v>
      </c>
    </row>
    <row r="26" spans="1:16" x14ac:dyDescent="0.25">
      <c r="A26" s="264" t="s">
        <v>80</v>
      </c>
      <c r="B26" s="265">
        <v>156</v>
      </c>
      <c r="C26" s="265">
        <v>235</v>
      </c>
      <c r="D26" s="265">
        <v>180</v>
      </c>
      <c r="E26" s="265">
        <v>381</v>
      </c>
      <c r="F26" s="429">
        <f t="shared" si="6"/>
        <v>336</v>
      </c>
      <c r="G26" s="429">
        <f t="shared" si="6"/>
        <v>616</v>
      </c>
      <c r="H26" s="759">
        <f t="shared" si="7"/>
        <v>952</v>
      </c>
      <c r="I26" s="760" t="s">
        <v>80</v>
      </c>
      <c r="J26" s="265">
        <v>436</v>
      </c>
      <c r="K26" s="265">
        <v>145</v>
      </c>
      <c r="L26" s="265">
        <v>231</v>
      </c>
      <c r="M26" s="265">
        <v>228</v>
      </c>
      <c r="N26" s="429">
        <f t="shared" si="8"/>
        <v>667</v>
      </c>
      <c r="O26" s="429">
        <f t="shared" si="8"/>
        <v>373</v>
      </c>
      <c r="P26" s="761">
        <f t="shared" si="9"/>
        <v>1040</v>
      </c>
    </row>
    <row r="27" spans="1:16" x14ac:dyDescent="0.25">
      <c r="A27" s="264" t="s">
        <v>81</v>
      </c>
      <c r="B27" s="265">
        <v>286</v>
      </c>
      <c r="C27" s="265">
        <v>725</v>
      </c>
      <c r="D27" s="265">
        <v>454</v>
      </c>
      <c r="E27" s="265">
        <v>250</v>
      </c>
      <c r="F27" s="429">
        <f t="shared" si="6"/>
        <v>740</v>
      </c>
      <c r="G27" s="429">
        <f t="shared" si="6"/>
        <v>975</v>
      </c>
      <c r="H27" s="759">
        <f t="shared" si="7"/>
        <v>1715</v>
      </c>
      <c r="I27" s="760" t="s">
        <v>81</v>
      </c>
      <c r="J27" s="265">
        <v>455</v>
      </c>
      <c r="K27" s="265">
        <v>600</v>
      </c>
      <c r="L27" s="265">
        <v>610</v>
      </c>
      <c r="M27" s="265">
        <v>303</v>
      </c>
      <c r="N27" s="429">
        <f t="shared" si="8"/>
        <v>1065</v>
      </c>
      <c r="O27" s="429">
        <f t="shared" si="8"/>
        <v>903</v>
      </c>
      <c r="P27" s="761">
        <f t="shared" si="9"/>
        <v>1968</v>
      </c>
    </row>
    <row r="28" spans="1:16" x14ac:dyDescent="0.25">
      <c r="A28" s="264" t="s">
        <v>140</v>
      </c>
      <c r="B28" s="265">
        <v>353</v>
      </c>
      <c r="C28" s="265">
        <v>1183</v>
      </c>
      <c r="D28" s="265">
        <v>1265</v>
      </c>
      <c r="E28" s="265">
        <v>229</v>
      </c>
      <c r="F28" s="429">
        <f t="shared" si="6"/>
        <v>1618</v>
      </c>
      <c r="G28" s="429">
        <f t="shared" si="6"/>
        <v>1412</v>
      </c>
      <c r="H28" s="759">
        <f t="shared" si="7"/>
        <v>3030</v>
      </c>
      <c r="I28" s="760" t="s">
        <v>140</v>
      </c>
      <c r="J28" s="265">
        <v>587</v>
      </c>
      <c r="K28" s="265">
        <v>1820</v>
      </c>
      <c r="L28" s="265">
        <v>1269</v>
      </c>
      <c r="M28" s="265">
        <v>760</v>
      </c>
      <c r="N28" s="429">
        <f t="shared" si="8"/>
        <v>1856</v>
      </c>
      <c r="O28" s="429">
        <f t="shared" si="8"/>
        <v>2580</v>
      </c>
      <c r="P28" s="761">
        <f t="shared" si="9"/>
        <v>4436</v>
      </c>
    </row>
    <row r="29" spans="1:16" x14ac:dyDescent="0.25">
      <c r="A29" s="459" t="s">
        <v>82</v>
      </c>
      <c r="B29" s="266">
        <f>SUM(B19:B28)</f>
        <v>5205</v>
      </c>
      <c r="C29" s="266">
        <f t="shared" ref="C29:G29" si="10">SUM(C19:C28)</f>
        <v>2608</v>
      </c>
      <c r="D29" s="266">
        <f t="shared" si="10"/>
        <v>3372</v>
      </c>
      <c r="E29" s="266">
        <f t="shared" si="10"/>
        <v>3564</v>
      </c>
      <c r="F29" s="266">
        <f t="shared" si="10"/>
        <v>8577</v>
      </c>
      <c r="G29" s="266">
        <f t="shared" si="10"/>
        <v>6172</v>
      </c>
      <c r="H29" s="658">
        <f>SUM(H19:H28)</f>
        <v>14749</v>
      </c>
      <c r="I29" s="646" t="s">
        <v>82</v>
      </c>
      <c r="J29" s="266">
        <f>SUM(J19:J28)</f>
        <v>5082</v>
      </c>
      <c r="K29" s="266">
        <f>SUM(K19:K28)</f>
        <v>3989</v>
      </c>
      <c r="L29" s="266">
        <f t="shared" ref="L29:O29" si="11">SUM(L19:L28)</f>
        <v>2646</v>
      </c>
      <c r="M29" s="266">
        <f t="shared" si="11"/>
        <v>6249</v>
      </c>
      <c r="N29" s="266">
        <f t="shared" si="11"/>
        <v>7728</v>
      </c>
      <c r="O29" s="266">
        <f t="shared" si="11"/>
        <v>10238</v>
      </c>
      <c r="P29" s="659">
        <f>SUM(P19:P28)</f>
        <v>17966</v>
      </c>
    </row>
    <row r="30" spans="1:16" x14ac:dyDescent="0.25">
      <c r="A30" s="750"/>
      <c r="B30" s="763"/>
      <c r="C30" s="763"/>
      <c r="D30" s="763"/>
      <c r="E30" s="763"/>
      <c r="F30" s="763"/>
      <c r="G30" s="763"/>
      <c r="H30" s="764"/>
      <c r="I30" s="765"/>
      <c r="J30" s="766"/>
      <c r="K30" s="767"/>
      <c r="L30" s="767"/>
      <c r="M30" s="767"/>
      <c r="N30" s="767"/>
      <c r="O30" s="767"/>
      <c r="P30" s="768"/>
    </row>
    <row r="31" spans="1:16" x14ac:dyDescent="0.25">
      <c r="A31" s="459" t="s">
        <v>83</v>
      </c>
      <c r="B31" s="753" t="s">
        <v>69</v>
      </c>
      <c r="C31" s="753"/>
      <c r="D31" s="753" t="s">
        <v>70</v>
      </c>
      <c r="E31" s="753"/>
      <c r="F31" s="753" t="s">
        <v>71</v>
      </c>
      <c r="G31" s="753"/>
      <c r="H31" s="754"/>
      <c r="I31" s="646" t="s">
        <v>297</v>
      </c>
      <c r="J31" s="753" t="s">
        <v>69</v>
      </c>
      <c r="K31" s="753"/>
      <c r="L31" s="753" t="s">
        <v>70</v>
      </c>
      <c r="M31" s="753"/>
      <c r="N31" s="753" t="s">
        <v>71</v>
      </c>
      <c r="O31" s="753"/>
      <c r="P31" s="755"/>
    </row>
    <row r="32" spans="1:16" x14ac:dyDescent="0.25">
      <c r="A32" s="459" t="s">
        <v>439</v>
      </c>
      <c r="B32" s="322" t="s">
        <v>72</v>
      </c>
      <c r="C32" s="322" t="s">
        <v>73</v>
      </c>
      <c r="D32" s="322" t="s">
        <v>72</v>
      </c>
      <c r="E32" s="322" t="s">
        <v>73</v>
      </c>
      <c r="F32" s="322" t="s">
        <v>72</v>
      </c>
      <c r="G32" s="322" t="s">
        <v>73</v>
      </c>
      <c r="H32" s="756" t="s">
        <v>74</v>
      </c>
      <c r="I32" s="646" t="s">
        <v>439</v>
      </c>
      <c r="J32" s="322" t="s">
        <v>72</v>
      </c>
      <c r="K32" s="322" t="s">
        <v>73</v>
      </c>
      <c r="L32" s="322" t="s">
        <v>72</v>
      </c>
      <c r="M32" s="322" t="s">
        <v>73</v>
      </c>
      <c r="N32" s="322" t="s">
        <v>72</v>
      </c>
      <c r="O32" s="322" t="s">
        <v>73</v>
      </c>
      <c r="P32" s="758" t="s">
        <v>74</v>
      </c>
    </row>
    <row r="33" spans="1:16" ht="15" customHeight="1" x14ac:dyDescent="0.25">
      <c r="A33" s="264" t="s">
        <v>7</v>
      </c>
      <c r="B33" s="429">
        <v>815</v>
      </c>
      <c r="C33" s="429">
        <v>0</v>
      </c>
      <c r="D33" s="429">
        <v>0</v>
      </c>
      <c r="E33" s="429">
        <v>795</v>
      </c>
      <c r="F33" s="429">
        <f>B33+D33</f>
        <v>815</v>
      </c>
      <c r="G33" s="429">
        <f>C33+E33</f>
        <v>795</v>
      </c>
      <c r="H33" s="759">
        <f>F33+G33</f>
        <v>1610</v>
      </c>
      <c r="I33" s="760" t="s">
        <v>7</v>
      </c>
      <c r="J33" s="629" t="s">
        <v>502</v>
      </c>
      <c r="K33" s="630"/>
      <c r="L33" s="630"/>
      <c r="M33" s="630"/>
      <c r="N33" s="630"/>
      <c r="O33" s="630"/>
      <c r="P33" s="631"/>
    </row>
    <row r="34" spans="1:16" ht="15" customHeight="1" x14ac:dyDescent="0.25">
      <c r="A34" s="264" t="s">
        <v>37</v>
      </c>
      <c r="B34" s="429">
        <v>216</v>
      </c>
      <c r="C34" s="429">
        <v>55</v>
      </c>
      <c r="D34" s="429">
        <v>101</v>
      </c>
      <c r="E34" s="429">
        <v>163</v>
      </c>
      <c r="F34" s="429">
        <f t="shared" ref="F34:G42" si="12">B34+D34</f>
        <v>317</v>
      </c>
      <c r="G34" s="429">
        <f t="shared" si="12"/>
        <v>218</v>
      </c>
      <c r="H34" s="759">
        <f t="shared" ref="H34:H42" si="13">F34+G34</f>
        <v>535</v>
      </c>
      <c r="I34" s="760" t="s">
        <v>37</v>
      </c>
      <c r="J34" s="632"/>
      <c r="K34" s="633"/>
      <c r="L34" s="633"/>
      <c r="M34" s="633"/>
      <c r="N34" s="633"/>
      <c r="O34" s="633"/>
      <c r="P34" s="634"/>
    </row>
    <row r="35" spans="1:16" ht="15" customHeight="1" x14ac:dyDescent="0.25">
      <c r="A35" s="264" t="s">
        <v>75</v>
      </c>
      <c r="B35" s="429">
        <v>271</v>
      </c>
      <c r="C35" s="429">
        <v>82</v>
      </c>
      <c r="D35" s="429">
        <v>137</v>
      </c>
      <c r="E35" s="429">
        <v>220</v>
      </c>
      <c r="F35" s="429">
        <f t="shared" si="12"/>
        <v>408</v>
      </c>
      <c r="G35" s="429">
        <f t="shared" si="12"/>
        <v>302</v>
      </c>
      <c r="H35" s="759">
        <f t="shared" si="13"/>
        <v>710</v>
      </c>
      <c r="I35" s="760" t="s">
        <v>75</v>
      </c>
      <c r="J35" s="632"/>
      <c r="K35" s="633"/>
      <c r="L35" s="633"/>
      <c r="M35" s="633"/>
      <c r="N35" s="633"/>
      <c r="O35" s="633"/>
      <c r="P35" s="634"/>
    </row>
    <row r="36" spans="1:16" ht="15" customHeight="1" x14ac:dyDescent="0.25">
      <c r="A36" s="264" t="s">
        <v>76</v>
      </c>
      <c r="B36" s="429">
        <v>299</v>
      </c>
      <c r="C36" s="429">
        <v>68</v>
      </c>
      <c r="D36" s="429">
        <v>93</v>
      </c>
      <c r="E36" s="429">
        <v>137</v>
      </c>
      <c r="F36" s="429">
        <f t="shared" si="12"/>
        <v>392</v>
      </c>
      <c r="G36" s="429">
        <f t="shared" si="12"/>
        <v>205</v>
      </c>
      <c r="H36" s="759">
        <f t="shared" si="13"/>
        <v>597</v>
      </c>
      <c r="I36" s="760" t="s">
        <v>76</v>
      </c>
      <c r="J36" s="632"/>
      <c r="K36" s="633"/>
      <c r="L36" s="633"/>
      <c r="M36" s="633"/>
      <c r="N36" s="633"/>
      <c r="O36" s="633"/>
      <c r="P36" s="634"/>
    </row>
    <row r="37" spans="1:16" ht="15" customHeight="1" x14ac:dyDescent="0.25">
      <c r="A37" s="264" t="s">
        <v>77</v>
      </c>
      <c r="B37" s="429">
        <v>380</v>
      </c>
      <c r="C37" s="429">
        <v>211</v>
      </c>
      <c r="D37" s="429">
        <v>240</v>
      </c>
      <c r="E37" s="429">
        <v>338</v>
      </c>
      <c r="F37" s="429">
        <f t="shared" si="12"/>
        <v>620</v>
      </c>
      <c r="G37" s="429">
        <f t="shared" si="12"/>
        <v>549</v>
      </c>
      <c r="H37" s="759">
        <f t="shared" si="13"/>
        <v>1169</v>
      </c>
      <c r="I37" s="760" t="s">
        <v>77</v>
      </c>
      <c r="J37" s="632"/>
      <c r="K37" s="633"/>
      <c r="L37" s="633"/>
      <c r="M37" s="633"/>
      <c r="N37" s="633"/>
      <c r="O37" s="633"/>
      <c r="P37" s="634"/>
    </row>
    <row r="38" spans="1:16" ht="15" customHeight="1" x14ac:dyDescent="0.25">
      <c r="A38" s="264" t="s">
        <v>78</v>
      </c>
      <c r="B38" s="429">
        <v>111</v>
      </c>
      <c r="C38" s="429">
        <v>20</v>
      </c>
      <c r="D38" s="429">
        <v>45</v>
      </c>
      <c r="E38" s="429">
        <v>54</v>
      </c>
      <c r="F38" s="429">
        <f t="shared" si="12"/>
        <v>156</v>
      </c>
      <c r="G38" s="429">
        <f t="shared" si="12"/>
        <v>74</v>
      </c>
      <c r="H38" s="759">
        <f t="shared" si="13"/>
        <v>230</v>
      </c>
      <c r="I38" s="760" t="s">
        <v>78</v>
      </c>
      <c r="J38" s="632"/>
      <c r="K38" s="633"/>
      <c r="L38" s="633"/>
      <c r="M38" s="633"/>
      <c r="N38" s="633"/>
      <c r="O38" s="633"/>
      <c r="P38" s="634"/>
    </row>
    <row r="39" spans="1:16" ht="15" customHeight="1" x14ac:dyDescent="0.25">
      <c r="A39" s="264" t="s">
        <v>79</v>
      </c>
      <c r="B39" s="429">
        <v>357</v>
      </c>
      <c r="C39" s="429">
        <v>118</v>
      </c>
      <c r="D39" s="429">
        <v>174</v>
      </c>
      <c r="E39" s="429">
        <v>125</v>
      </c>
      <c r="F39" s="429">
        <f t="shared" si="12"/>
        <v>531</v>
      </c>
      <c r="G39" s="429">
        <f t="shared" si="12"/>
        <v>243</v>
      </c>
      <c r="H39" s="759">
        <f t="shared" si="13"/>
        <v>774</v>
      </c>
      <c r="I39" s="760" t="s">
        <v>79</v>
      </c>
      <c r="J39" s="632"/>
      <c r="K39" s="633"/>
      <c r="L39" s="633"/>
      <c r="M39" s="633"/>
      <c r="N39" s="633"/>
      <c r="O39" s="633"/>
      <c r="P39" s="634"/>
    </row>
    <row r="40" spans="1:16" ht="15" customHeight="1" x14ac:dyDescent="0.25">
      <c r="A40" s="264" t="s">
        <v>80</v>
      </c>
      <c r="B40" s="429">
        <v>217</v>
      </c>
      <c r="C40" s="429">
        <v>117</v>
      </c>
      <c r="D40" s="429">
        <v>100</v>
      </c>
      <c r="E40" s="429">
        <v>270</v>
      </c>
      <c r="F40" s="429">
        <f t="shared" si="12"/>
        <v>317</v>
      </c>
      <c r="G40" s="429">
        <f t="shared" si="12"/>
        <v>387</v>
      </c>
      <c r="H40" s="759">
        <f t="shared" si="13"/>
        <v>704</v>
      </c>
      <c r="I40" s="760" t="s">
        <v>80</v>
      </c>
      <c r="J40" s="632"/>
      <c r="K40" s="633"/>
      <c r="L40" s="633"/>
      <c r="M40" s="633"/>
      <c r="N40" s="633"/>
      <c r="O40" s="633"/>
      <c r="P40" s="634"/>
    </row>
    <row r="41" spans="1:16" ht="15" customHeight="1" x14ac:dyDescent="0.25">
      <c r="A41" s="264" t="s">
        <v>307</v>
      </c>
      <c r="B41" s="429">
        <v>184</v>
      </c>
      <c r="C41" s="429">
        <v>293</v>
      </c>
      <c r="D41" s="429">
        <v>316</v>
      </c>
      <c r="E41" s="429">
        <v>213</v>
      </c>
      <c r="F41" s="429">
        <f t="shared" si="12"/>
        <v>500</v>
      </c>
      <c r="G41" s="429">
        <f t="shared" si="12"/>
        <v>506</v>
      </c>
      <c r="H41" s="759">
        <f t="shared" si="13"/>
        <v>1006</v>
      </c>
      <c r="I41" s="760" t="s">
        <v>81</v>
      </c>
      <c r="J41" s="632"/>
      <c r="K41" s="633"/>
      <c r="L41" s="633"/>
      <c r="M41" s="633"/>
      <c r="N41" s="633"/>
      <c r="O41" s="633"/>
      <c r="P41" s="634"/>
    </row>
    <row r="42" spans="1:16" ht="15" customHeight="1" x14ac:dyDescent="0.25">
      <c r="A42" s="264" t="s">
        <v>140</v>
      </c>
      <c r="B42" s="429">
        <v>365</v>
      </c>
      <c r="C42" s="429">
        <v>925</v>
      </c>
      <c r="D42" s="429">
        <v>985</v>
      </c>
      <c r="E42" s="429">
        <v>331</v>
      </c>
      <c r="F42" s="429">
        <f t="shared" si="12"/>
        <v>1350</v>
      </c>
      <c r="G42" s="429">
        <f t="shared" si="12"/>
        <v>1256</v>
      </c>
      <c r="H42" s="759">
        <f t="shared" si="13"/>
        <v>2606</v>
      </c>
      <c r="I42" s="760" t="s">
        <v>140</v>
      </c>
      <c r="J42" s="632"/>
      <c r="K42" s="633"/>
      <c r="L42" s="633"/>
      <c r="M42" s="633"/>
      <c r="N42" s="633"/>
      <c r="O42" s="633"/>
      <c r="P42" s="634"/>
    </row>
    <row r="43" spans="1:16" ht="15.75" customHeight="1" thickBot="1" x14ac:dyDescent="0.3">
      <c r="A43" s="268" t="s">
        <v>65</v>
      </c>
      <c r="B43" s="269">
        <f>SUM(B33:B42)</f>
        <v>3215</v>
      </c>
      <c r="C43" s="269">
        <f t="shared" ref="C43:E43" si="14">SUM(C33:C42)</f>
        <v>1889</v>
      </c>
      <c r="D43" s="269">
        <f t="shared" si="14"/>
        <v>2191</v>
      </c>
      <c r="E43" s="269">
        <f t="shared" si="14"/>
        <v>2646</v>
      </c>
      <c r="F43" s="269">
        <f>SUM(F33:F42)</f>
        <v>5406</v>
      </c>
      <c r="G43" s="269">
        <f>SUM(G33:G42)</f>
        <v>4535</v>
      </c>
      <c r="H43" s="665">
        <f>SUM(H33:H42)</f>
        <v>9941</v>
      </c>
      <c r="I43" s="666" t="s">
        <v>65</v>
      </c>
      <c r="J43" s="637"/>
      <c r="K43" s="638"/>
      <c r="L43" s="638"/>
      <c r="M43" s="638"/>
      <c r="N43" s="638"/>
      <c r="O43" s="638"/>
      <c r="P43" s="639"/>
    </row>
    <row r="44" spans="1:16" ht="15.75" thickTop="1" x14ac:dyDescent="0.25"/>
    <row r="45" spans="1:16" x14ac:dyDescent="0.25">
      <c r="A45" s="270" t="s">
        <v>49</v>
      </c>
    </row>
    <row r="46" spans="1:16" x14ac:dyDescent="0.25">
      <c r="A46" s="461" t="s">
        <v>231</v>
      </c>
    </row>
    <row r="47" spans="1:16" x14ac:dyDescent="0.25">
      <c r="A47" s="461" t="s">
        <v>306</v>
      </c>
    </row>
  </sheetData>
  <mergeCells count="25">
    <mergeCell ref="A1:P1"/>
    <mergeCell ref="A2:P2"/>
    <mergeCell ref="B3:C3"/>
    <mergeCell ref="D3:E3"/>
    <mergeCell ref="F3:H3"/>
    <mergeCell ref="J3:K3"/>
    <mergeCell ref="L3:M3"/>
    <mergeCell ref="N3:P3"/>
    <mergeCell ref="A16:H16"/>
    <mergeCell ref="J16:P16"/>
    <mergeCell ref="B17:C17"/>
    <mergeCell ref="D17:E17"/>
    <mergeCell ref="F17:H17"/>
    <mergeCell ref="J17:K17"/>
    <mergeCell ref="L17:M17"/>
    <mergeCell ref="N17:P17"/>
    <mergeCell ref="J33:P43"/>
    <mergeCell ref="A30:H30"/>
    <mergeCell ref="J30:P30"/>
    <mergeCell ref="B31:C31"/>
    <mergeCell ref="D31:E31"/>
    <mergeCell ref="F31:H31"/>
    <mergeCell ref="J31:K31"/>
    <mergeCell ref="L31:M31"/>
    <mergeCell ref="N31:P31"/>
  </mergeCells>
  <pageMargins left="0.70866141732283472" right="0.70866141732283472" top="0.74803149606299213" bottom="0.74803149606299213" header="0.31496062992125984" footer="0.31496062992125984"/>
  <pageSetup paperSize="9" scale="6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S50"/>
  <sheetViews>
    <sheetView zoomScale="60" zoomScaleNormal="60" workbookViewId="0">
      <selection activeCell="AB21" sqref="AB21:AB22"/>
    </sheetView>
  </sheetViews>
  <sheetFormatPr defaultRowHeight="15" x14ac:dyDescent="0.25"/>
  <cols>
    <col min="1" max="1" width="29.1640625" style="276" bestFit="1" customWidth="1"/>
    <col min="2" max="2" width="13.83203125" style="276" bestFit="1" customWidth="1"/>
    <col min="3" max="3" width="15.5" style="276" bestFit="1" customWidth="1"/>
    <col min="4" max="4" width="13.83203125" style="276" bestFit="1" customWidth="1"/>
    <col min="5" max="5" width="13.1640625" style="276" bestFit="1" customWidth="1"/>
    <col min="6" max="6" width="13.83203125" style="276" bestFit="1" customWidth="1"/>
    <col min="7" max="7" width="15.5" style="276" bestFit="1" customWidth="1"/>
    <col min="8" max="8" width="13.1640625" style="276" customWidth="1"/>
    <col min="9" max="9" width="32.6640625" style="276" customWidth="1"/>
    <col min="10" max="10" width="13.83203125" style="276" bestFit="1" customWidth="1"/>
    <col min="11" max="11" width="13.1640625" style="276" bestFit="1" customWidth="1"/>
    <col min="12" max="12" width="13.83203125" style="276" bestFit="1" customWidth="1"/>
    <col min="13" max="13" width="13.1640625" style="276" bestFit="1" customWidth="1"/>
    <col min="14" max="14" width="13.83203125" style="276" bestFit="1" customWidth="1"/>
    <col min="15" max="15" width="13.1640625" style="276" bestFit="1" customWidth="1"/>
    <col min="16" max="16" width="13.1640625" style="276" customWidth="1"/>
    <col min="17" max="16384" width="9.33203125" style="276"/>
  </cols>
  <sheetData>
    <row r="1" spans="1:16" ht="16.149999999999999" customHeight="1" thickTop="1" x14ac:dyDescent="0.25">
      <c r="A1" s="727" t="s">
        <v>520</v>
      </c>
      <c r="B1" s="728"/>
      <c r="C1" s="728"/>
      <c r="D1" s="728"/>
      <c r="E1" s="728"/>
      <c r="F1" s="728"/>
      <c r="G1" s="728"/>
      <c r="H1" s="728"/>
      <c r="I1" s="728"/>
      <c r="J1" s="728"/>
      <c r="K1" s="728"/>
      <c r="L1" s="728"/>
      <c r="M1" s="728"/>
      <c r="N1" s="728"/>
      <c r="O1" s="728"/>
      <c r="P1" s="729"/>
    </row>
    <row r="2" spans="1:16" ht="16.149999999999999" customHeight="1" x14ac:dyDescent="0.25">
      <c r="A2" s="597" t="s">
        <v>497</v>
      </c>
      <c r="B2" s="730"/>
      <c r="C2" s="730"/>
      <c r="D2" s="730"/>
      <c r="E2" s="730"/>
      <c r="F2" s="730"/>
      <c r="G2" s="730"/>
      <c r="H2" s="730"/>
      <c r="I2" s="730"/>
      <c r="J2" s="730"/>
      <c r="K2" s="730"/>
      <c r="L2" s="730"/>
      <c r="M2" s="730"/>
      <c r="N2" s="730"/>
      <c r="O2" s="730"/>
      <c r="P2" s="731"/>
    </row>
    <row r="3" spans="1:16" ht="16.149999999999999" customHeight="1" x14ac:dyDescent="0.25">
      <c r="A3" s="272" t="s">
        <v>232</v>
      </c>
      <c r="B3" s="604" t="s">
        <v>69</v>
      </c>
      <c r="C3" s="732"/>
      <c r="D3" s="604" t="s">
        <v>93</v>
      </c>
      <c r="E3" s="732"/>
      <c r="F3" s="604" t="s">
        <v>71</v>
      </c>
      <c r="G3" s="733"/>
      <c r="H3" s="734"/>
      <c r="I3" s="619" t="s">
        <v>236</v>
      </c>
      <c r="J3" s="604" t="s">
        <v>69</v>
      </c>
      <c r="K3" s="732"/>
      <c r="L3" s="604" t="s">
        <v>93</v>
      </c>
      <c r="M3" s="732"/>
      <c r="N3" s="604" t="s">
        <v>71</v>
      </c>
      <c r="O3" s="733"/>
      <c r="P3" s="735"/>
    </row>
    <row r="4" spans="1:16" ht="16.149999999999999" customHeight="1" x14ac:dyDescent="0.25">
      <c r="A4" s="462" t="s">
        <v>439</v>
      </c>
      <c r="B4" s="609" t="s">
        <v>72</v>
      </c>
      <c r="C4" s="609" t="s">
        <v>73</v>
      </c>
      <c r="D4" s="609" t="s">
        <v>72</v>
      </c>
      <c r="E4" s="609" t="s">
        <v>73</v>
      </c>
      <c r="F4" s="609" t="s">
        <v>72</v>
      </c>
      <c r="G4" s="609" t="s">
        <v>73</v>
      </c>
      <c r="H4" s="610" t="s">
        <v>74</v>
      </c>
      <c r="I4" s="673" t="s">
        <v>439</v>
      </c>
      <c r="J4" s="609" t="s">
        <v>72</v>
      </c>
      <c r="K4" s="609" t="s">
        <v>73</v>
      </c>
      <c r="L4" s="609" t="s">
        <v>72</v>
      </c>
      <c r="M4" s="609" t="s">
        <v>73</v>
      </c>
      <c r="N4" s="609" t="s">
        <v>72</v>
      </c>
      <c r="O4" s="609" t="s">
        <v>73</v>
      </c>
      <c r="P4" s="611" t="s">
        <v>74</v>
      </c>
    </row>
    <row r="5" spans="1:16" ht="16.149999999999999" customHeight="1" x14ac:dyDescent="0.25">
      <c r="A5" s="271" t="s">
        <v>94</v>
      </c>
      <c r="B5" s="722">
        <v>132</v>
      </c>
      <c r="C5" s="722">
        <v>0</v>
      </c>
      <c r="D5" s="722">
        <v>0</v>
      </c>
      <c r="E5" s="722">
        <v>40</v>
      </c>
      <c r="F5" s="654">
        <f>B5+D5</f>
        <v>132</v>
      </c>
      <c r="G5" s="654">
        <f>C5+E5</f>
        <v>40</v>
      </c>
      <c r="H5" s="655">
        <f>F5+G5</f>
        <v>172</v>
      </c>
      <c r="I5" s="723" t="s">
        <v>94</v>
      </c>
      <c r="J5" s="736">
        <v>228</v>
      </c>
      <c r="K5" s="736">
        <v>0</v>
      </c>
      <c r="L5" s="736">
        <v>0</v>
      </c>
      <c r="M5" s="736">
        <v>257</v>
      </c>
      <c r="N5" s="737">
        <f>J5+L5</f>
        <v>228</v>
      </c>
      <c r="O5" s="737">
        <f>K5+M5</f>
        <v>257</v>
      </c>
      <c r="P5" s="738">
        <f>N5+O5</f>
        <v>485</v>
      </c>
    </row>
    <row r="6" spans="1:16" ht="16.149999999999999" customHeight="1" x14ac:dyDescent="0.25">
      <c r="A6" s="271" t="s">
        <v>95</v>
      </c>
      <c r="B6" s="722">
        <v>71</v>
      </c>
      <c r="C6" s="722">
        <v>0</v>
      </c>
      <c r="D6" s="722">
        <v>7</v>
      </c>
      <c r="E6" s="722">
        <v>15</v>
      </c>
      <c r="F6" s="654">
        <f t="shared" ref="F6:G15" si="0">B6+D6</f>
        <v>78</v>
      </c>
      <c r="G6" s="654">
        <f t="shared" si="0"/>
        <v>15</v>
      </c>
      <c r="H6" s="655">
        <f t="shared" ref="H6:H15" si="1">F6+G6</f>
        <v>93</v>
      </c>
      <c r="I6" s="723" t="s">
        <v>95</v>
      </c>
      <c r="J6" s="736">
        <v>81.799999999999983</v>
      </c>
      <c r="K6" s="736">
        <v>30.300000000000004</v>
      </c>
      <c r="L6" s="736">
        <v>8.7199999999999989</v>
      </c>
      <c r="M6" s="736">
        <v>120.89999999999999</v>
      </c>
      <c r="N6" s="737">
        <f t="shared" ref="N6:N15" si="2">J6+L6</f>
        <v>90.519999999999982</v>
      </c>
      <c r="O6" s="737">
        <f t="shared" ref="O6:O15" si="3">K6+M6</f>
        <v>151.19999999999999</v>
      </c>
      <c r="P6" s="738">
        <f t="shared" ref="P6:P15" si="4">N6+O6</f>
        <v>241.71999999999997</v>
      </c>
    </row>
    <row r="7" spans="1:16" ht="16.149999999999999" customHeight="1" x14ac:dyDescent="0.25">
      <c r="A7" s="271" t="s">
        <v>96</v>
      </c>
      <c r="B7" s="722">
        <v>85</v>
      </c>
      <c r="C7" s="722">
        <v>2</v>
      </c>
      <c r="D7" s="722">
        <v>4</v>
      </c>
      <c r="E7" s="722">
        <v>8</v>
      </c>
      <c r="F7" s="654">
        <f t="shared" si="0"/>
        <v>89</v>
      </c>
      <c r="G7" s="654">
        <f t="shared" si="0"/>
        <v>10</v>
      </c>
      <c r="H7" s="655">
        <f t="shared" si="1"/>
        <v>99</v>
      </c>
      <c r="I7" s="723" t="s">
        <v>96</v>
      </c>
      <c r="J7" s="736">
        <v>82</v>
      </c>
      <c r="K7" s="736">
        <v>42</v>
      </c>
      <c r="L7" s="736">
        <v>31</v>
      </c>
      <c r="M7" s="736">
        <v>82</v>
      </c>
      <c r="N7" s="737">
        <f t="shared" si="2"/>
        <v>113</v>
      </c>
      <c r="O7" s="737">
        <f t="shared" si="3"/>
        <v>124</v>
      </c>
      <c r="P7" s="738">
        <f t="shared" si="4"/>
        <v>237</v>
      </c>
    </row>
    <row r="8" spans="1:16" ht="16.149999999999999" customHeight="1" x14ac:dyDescent="0.25">
      <c r="A8" s="271" t="s">
        <v>97</v>
      </c>
      <c r="B8" s="722">
        <v>73</v>
      </c>
      <c r="C8" s="722">
        <v>5</v>
      </c>
      <c r="D8" s="722">
        <v>6</v>
      </c>
      <c r="E8" s="722">
        <v>11</v>
      </c>
      <c r="F8" s="654">
        <f t="shared" si="0"/>
        <v>79</v>
      </c>
      <c r="G8" s="654">
        <f t="shared" si="0"/>
        <v>16</v>
      </c>
      <c r="H8" s="655">
        <f t="shared" si="1"/>
        <v>95</v>
      </c>
      <c r="I8" s="723" t="s">
        <v>97</v>
      </c>
      <c r="J8" s="736">
        <v>49</v>
      </c>
      <c r="K8" s="736">
        <v>23</v>
      </c>
      <c r="L8" s="736">
        <v>44</v>
      </c>
      <c r="M8" s="736">
        <v>66</v>
      </c>
      <c r="N8" s="737">
        <f t="shared" si="2"/>
        <v>93</v>
      </c>
      <c r="O8" s="737">
        <f t="shared" si="3"/>
        <v>89</v>
      </c>
      <c r="P8" s="738">
        <f t="shared" si="4"/>
        <v>182</v>
      </c>
    </row>
    <row r="9" spans="1:16" ht="16.149999999999999" customHeight="1" x14ac:dyDescent="0.25">
      <c r="A9" s="271" t="s">
        <v>98</v>
      </c>
      <c r="B9" s="722">
        <v>2</v>
      </c>
      <c r="C9" s="722">
        <v>24</v>
      </c>
      <c r="D9" s="722">
        <v>3</v>
      </c>
      <c r="E9" s="722">
        <v>9</v>
      </c>
      <c r="F9" s="654">
        <f t="shared" si="0"/>
        <v>5</v>
      </c>
      <c r="G9" s="654">
        <f t="shared" si="0"/>
        <v>33</v>
      </c>
      <c r="H9" s="655">
        <f t="shared" si="1"/>
        <v>38</v>
      </c>
      <c r="I9" s="723" t="s">
        <v>98</v>
      </c>
      <c r="J9" s="736">
        <v>67</v>
      </c>
      <c r="K9" s="736">
        <v>22</v>
      </c>
      <c r="L9" s="736">
        <v>51</v>
      </c>
      <c r="M9" s="736">
        <v>24</v>
      </c>
      <c r="N9" s="737">
        <f t="shared" si="2"/>
        <v>118</v>
      </c>
      <c r="O9" s="737">
        <f t="shared" si="3"/>
        <v>46</v>
      </c>
      <c r="P9" s="738">
        <f t="shared" si="4"/>
        <v>164</v>
      </c>
    </row>
    <row r="10" spans="1:16" ht="16.149999999999999" customHeight="1" x14ac:dyDescent="0.25">
      <c r="A10" s="271" t="s">
        <v>99</v>
      </c>
      <c r="B10" s="722">
        <v>2</v>
      </c>
      <c r="C10" s="722">
        <v>8</v>
      </c>
      <c r="D10" s="722">
        <v>9</v>
      </c>
      <c r="E10" s="722">
        <v>40</v>
      </c>
      <c r="F10" s="654">
        <f t="shared" si="0"/>
        <v>11</v>
      </c>
      <c r="G10" s="654">
        <f t="shared" si="0"/>
        <v>48</v>
      </c>
      <c r="H10" s="655">
        <f t="shared" si="1"/>
        <v>59</v>
      </c>
      <c r="I10" s="723" t="s">
        <v>99</v>
      </c>
      <c r="J10" s="736">
        <v>98</v>
      </c>
      <c r="K10" s="736">
        <v>22</v>
      </c>
      <c r="L10" s="736">
        <v>30</v>
      </c>
      <c r="M10" s="736">
        <v>59</v>
      </c>
      <c r="N10" s="737">
        <f t="shared" si="2"/>
        <v>128</v>
      </c>
      <c r="O10" s="737">
        <f t="shared" si="3"/>
        <v>81</v>
      </c>
      <c r="P10" s="738">
        <f t="shared" si="4"/>
        <v>209</v>
      </c>
    </row>
    <row r="11" spans="1:16" ht="16.149999999999999" customHeight="1" x14ac:dyDescent="0.25">
      <c r="A11" s="271" t="s">
        <v>100</v>
      </c>
      <c r="B11" s="722">
        <v>42</v>
      </c>
      <c r="C11" s="722">
        <v>10</v>
      </c>
      <c r="D11" s="722">
        <v>2</v>
      </c>
      <c r="E11" s="722">
        <v>34</v>
      </c>
      <c r="F11" s="654">
        <f t="shared" si="0"/>
        <v>44</v>
      </c>
      <c r="G11" s="654">
        <f t="shared" si="0"/>
        <v>44</v>
      </c>
      <c r="H11" s="655">
        <f t="shared" si="1"/>
        <v>88</v>
      </c>
      <c r="I11" s="723" t="s">
        <v>100</v>
      </c>
      <c r="J11" s="736">
        <v>102</v>
      </c>
      <c r="K11" s="736">
        <v>21</v>
      </c>
      <c r="L11" s="736">
        <v>66</v>
      </c>
      <c r="M11" s="736">
        <v>30</v>
      </c>
      <c r="N11" s="737">
        <f t="shared" si="2"/>
        <v>168</v>
      </c>
      <c r="O11" s="737">
        <f t="shared" si="3"/>
        <v>51</v>
      </c>
      <c r="P11" s="738">
        <f t="shared" si="4"/>
        <v>219</v>
      </c>
    </row>
    <row r="12" spans="1:16" ht="16.149999999999999" customHeight="1" x14ac:dyDescent="0.25">
      <c r="A12" s="271" t="s">
        <v>101</v>
      </c>
      <c r="B12" s="722">
        <v>38</v>
      </c>
      <c r="C12" s="722">
        <v>4</v>
      </c>
      <c r="D12" s="722">
        <v>13</v>
      </c>
      <c r="E12" s="722">
        <v>12</v>
      </c>
      <c r="F12" s="654">
        <f t="shared" si="0"/>
        <v>51</v>
      </c>
      <c r="G12" s="654">
        <f t="shared" si="0"/>
        <v>16</v>
      </c>
      <c r="H12" s="655">
        <f t="shared" si="1"/>
        <v>67</v>
      </c>
      <c r="I12" s="723" t="s">
        <v>101</v>
      </c>
      <c r="J12" s="736">
        <v>84</v>
      </c>
      <c r="K12" s="736">
        <v>47</v>
      </c>
      <c r="L12" s="736">
        <v>28</v>
      </c>
      <c r="M12" s="736">
        <v>80</v>
      </c>
      <c r="N12" s="737">
        <f t="shared" si="2"/>
        <v>112</v>
      </c>
      <c r="O12" s="737">
        <f t="shared" si="3"/>
        <v>127</v>
      </c>
      <c r="P12" s="738">
        <f t="shared" si="4"/>
        <v>239</v>
      </c>
    </row>
    <row r="13" spans="1:16" ht="16.149999999999999" customHeight="1" x14ac:dyDescent="0.25">
      <c r="A13" s="271" t="s">
        <v>102</v>
      </c>
      <c r="B13" s="722">
        <v>74</v>
      </c>
      <c r="C13" s="722">
        <v>27</v>
      </c>
      <c r="D13" s="722">
        <v>14</v>
      </c>
      <c r="E13" s="736">
        <v>115</v>
      </c>
      <c r="F13" s="654">
        <f t="shared" si="0"/>
        <v>88</v>
      </c>
      <c r="G13" s="654">
        <f t="shared" si="0"/>
        <v>142</v>
      </c>
      <c r="H13" s="655">
        <f t="shared" si="1"/>
        <v>230</v>
      </c>
      <c r="I13" s="723" t="s">
        <v>102</v>
      </c>
      <c r="J13" s="736">
        <v>204</v>
      </c>
      <c r="K13" s="736">
        <v>26</v>
      </c>
      <c r="L13" s="736">
        <v>35</v>
      </c>
      <c r="M13" s="736">
        <v>118</v>
      </c>
      <c r="N13" s="737">
        <f t="shared" si="2"/>
        <v>239</v>
      </c>
      <c r="O13" s="737">
        <f t="shared" si="3"/>
        <v>144</v>
      </c>
      <c r="P13" s="738">
        <f t="shared" si="4"/>
        <v>383</v>
      </c>
    </row>
    <row r="14" spans="1:16" ht="16.149999999999999" customHeight="1" x14ac:dyDescent="0.25">
      <c r="A14" s="271" t="s">
        <v>103</v>
      </c>
      <c r="B14" s="722">
        <v>0</v>
      </c>
      <c r="C14" s="722">
        <v>1</v>
      </c>
      <c r="D14" s="722">
        <v>1</v>
      </c>
      <c r="E14" s="722">
        <v>2</v>
      </c>
      <c r="F14" s="654">
        <f t="shared" si="0"/>
        <v>1</v>
      </c>
      <c r="G14" s="654">
        <f t="shared" si="0"/>
        <v>3</v>
      </c>
      <c r="H14" s="655">
        <f t="shared" si="1"/>
        <v>4</v>
      </c>
      <c r="I14" s="723" t="s">
        <v>103</v>
      </c>
      <c r="J14" s="739">
        <v>7</v>
      </c>
      <c r="K14" s="739">
        <v>3</v>
      </c>
      <c r="L14" s="739">
        <v>4</v>
      </c>
      <c r="M14" s="739">
        <v>6</v>
      </c>
      <c r="N14" s="740">
        <f t="shared" si="2"/>
        <v>11</v>
      </c>
      <c r="O14" s="740">
        <f t="shared" si="3"/>
        <v>9</v>
      </c>
      <c r="P14" s="741">
        <f t="shared" si="4"/>
        <v>20</v>
      </c>
    </row>
    <row r="15" spans="1:16" ht="16.149999999999999" customHeight="1" x14ac:dyDescent="0.25">
      <c r="A15" s="271" t="s">
        <v>133</v>
      </c>
      <c r="B15" s="722">
        <v>30</v>
      </c>
      <c r="C15" s="722">
        <v>11</v>
      </c>
      <c r="D15" s="722">
        <v>13</v>
      </c>
      <c r="E15" s="722">
        <v>31</v>
      </c>
      <c r="F15" s="654">
        <f t="shared" si="0"/>
        <v>43</v>
      </c>
      <c r="G15" s="654">
        <f t="shared" si="0"/>
        <v>42</v>
      </c>
      <c r="H15" s="655">
        <f t="shared" si="1"/>
        <v>85</v>
      </c>
      <c r="I15" s="723" t="s">
        <v>133</v>
      </c>
      <c r="J15" s="736">
        <v>353</v>
      </c>
      <c r="K15" s="736">
        <v>0</v>
      </c>
      <c r="L15" s="736">
        <v>0</v>
      </c>
      <c r="M15" s="736">
        <v>220</v>
      </c>
      <c r="N15" s="737">
        <f t="shared" si="2"/>
        <v>353</v>
      </c>
      <c r="O15" s="737">
        <f t="shared" si="3"/>
        <v>220</v>
      </c>
      <c r="P15" s="738">
        <f t="shared" si="4"/>
        <v>573</v>
      </c>
    </row>
    <row r="16" spans="1:16" ht="16.149999999999999" customHeight="1" x14ac:dyDescent="0.25">
      <c r="A16" s="272" t="s">
        <v>82</v>
      </c>
      <c r="B16" s="677">
        <f>SUM(B5:B15)</f>
        <v>549</v>
      </c>
      <c r="C16" s="677">
        <f>SUM(C5:C15)</f>
        <v>92</v>
      </c>
      <c r="D16" s="677">
        <f>SUM(D5:D15)</f>
        <v>72</v>
      </c>
      <c r="E16" s="677">
        <f>SUM(E5:E15)</f>
        <v>317</v>
      </c>
      <c r="F16" s="266">
        <f t="shared" ref="F16:G16" si="5">SUM(F5:F15)</f>
        <v>621</v>
      </c>
      <c r="G16" s="266">
        <f t="shared" si="5"/>
        <v>409</v>
      </c>
      <c r="H16" s="658">
        <f>SUM(H5:H15)</f>
        <v>1030</v>
      </c>
      <c r="I16" s="619" t="s">
        <v>82</v>
      </c>
      <c r="J16" s="618">
        <f>SUM(J5:J15)</f>
        <v>1355.8</v>
      </c>
      <c r="K16" s="618">
        <f>SUM(K5:K15)</f>
        <v>236.3</v>
      </c>
      <c r="L16" s="618">
        <f>SUM(L5:L15)</f>
        <v>297.72000000000003</v>
      </c>
      <c r="M16" s="618">
        <f>SUM(M5:M15)</f>
        <v>1062.9000000000001</v>
      </c>
      <c r="N16" s="292">
        <f t="shared" ref="N16:O16" si="6">SUM(N5:N15)</f>
        <v>1653.52</v>
      </c>
      <c r="O16" s="292">
        <f t="shared" si="6"/>
        <v>1299.2</v>
      </c>
      <c r="P16" s="742">
        <f>SUM(P5:P15)</f>
        <v>2952.7200000000003</v>
      </c>
    </row>
    <row r="17" spans="1:16" ht="16.149999999999999" customHeight="1" x14ac:dyDescent="0.25">
      <c r="A17" s="724"/>
      <c r="B17" s="274"/>
      <c r="C17" s="274"/>
      <c r="D17" s="274"/>
      <c r="E17" s="274"/>
      <c r="F17" s="274"/>
      <c r="G17" s="274"/>
      <c r="H17" s="725"/>
      <c r="I17" s="274"/>
      <c r="J17" s="274"/>
      <c r="K17" s="274"/>
      <c r="L17" s="274"/>
      <c r="M17" s="274"/>
      <c r="N17" s="274"/>
      <c r="O17" s="274"/>
      <c r="P17" s="275"/>
    </row>
    <row r="18" spans="1:16" x14ac:dyDescent="0.25">
      <c r="A18" s="462" t="s">
        <v>68</v>
      </c>
      <c r="B18" s="604" t="s">
        <v>69</v>
      </c>
      <c r="C18" s="732"/>
      <c r="D18" s="604" t="s">
        <v>93</v>
      </c>
      <c r="E18" s="732"/>
      <c r="F18" s="604" t="s">
        <v>71</v>
      </c>
      <c r="G18" s="733"/>
      <c r="H18" s="734"/>
      <c r="I18" s="619" t="s">
        <v>234</v>
      </c>
      <c r="J18" s="604" t="s">
        <v>69</v>
      </c>
      <c r="K18" s="732"/>
      <c r="L18" s="604" t="s">
        <v>93</v>
      </c>
      <c r="M18" s="732"/>
      <c r="N18" s="604" t="s">
        <v>71</v>
      </c>
      <c r="O18" s="733"/>
      <c r="P18" s="735"/>
    </row>
    <row r="19" spans="1:16" x14ac:dyDescent="0.25">
      <c r="A19" s="462" t="s">
        <v>439</v>
      </c>
      <c r="B19" s="609" t="s">
        <v>72</v>
      </c>
      <c r="C19" s="609" t="s">
        <v>73</v>
      </c>
      <c r="D19" s="609" t="s">
        <v>72</v>
      </c>
      <c r="E19" s="609" t="s">
        <v>73</v>
      </c>
      <c r="F19" s="609" t="s">
        <v>72</v>
      </c>
      <c r="G19" s="609" t="s">
        <v>73</v>
      </c>
      <c r="H19" s="610" t="s">
        <v>74</v>
      </c>
      <c r="I19" s="673" t="s">
        <v>439</v>
      </c>
      <c r="J19" s="609" t="s">
        <v>72</v>
      </c>
      <c r="K19" s="609" t="s">
        <v>73</v>
      </c>
      <c r="L19" s="609" t="s">
        <v>72</v>
      </c>
      <c r="M19" s="609" t="s">
        <v>73</v>
      </c>
      <c r="N19" s="609" t="s">
        <v>72</v>
      </c>
      <c r="O19" s="609" t="s">
        <v>73</v>
      </c>
      <c r="P19" s="611" t="s">
        <v>74</v>
      </c>
    </row>
    <row r="20" spans="1:16" x14ac:dyDescent="0.25">
      <c r="A20" s="271" t="s">
        <v>94</v>
      </c>
      <c r="B20" s="722">
        <v>489</v>
      </c>
      <c r="C20" s="722">
        <v>0</v>
      </c>
      <c r="D20" s="722">
        <v>0</v>
      </c>
      <c r="E20" s="722">
        <v>124</v>
      </c>
      <c r="F20" s="654">
        <f>B20+D20</f>
        <v>489</v>
      </c>
      <c r="G20" s="654">
        <f>C20+E20</f>
        <v>124</v>
      </c>
      <c r="H20" s="655">
        <f>F20+G20</f>
        <v>613</v>
      </c>
      <c r="I20" s="723" t="s">
        <v>94</v>
      </c>
      <c r="J20" s="722">
        <v>300</v>
      </c>
      <c r="K20" s="722">
        <v>0</v>
      </c>
      <c r="L20" s="722">
        <v>0</v>
      </c>
      <c r="M20" s="722">
        <v>669</v>
      </c>
      <c r="N20" s="654">
        <f>J20+L20</f>
        <v>300</v>
      </c>
      <c r="O20" s="654">
        <f>K20+M20</f>
        <v>669</v>
      </c>
      <c r="P20" s="657">
        <f>N20+O20</f>
        <v>969</v>
      </c>
    </row>
    <row r="21" spans="1:16" x14ac:dyDescent="0.25">
      <c r="A21" s="271" t="s">
        <v>95</v>
      </c>
      <c r="B21" s="722">
        <v>213</v>
      </c>
      <c r="C21" s="722">
        <v>7</v>
      </c>
      <c r="D21" s="722">
        <v>31</v>
      </c>
      <c r="E21" s="722">
        <v>130</v>
      </c>
      <c r="F21" s="654">
        <f t="shared" ref="F21:F30" si="7">B21+D21</f>
        <v>244</v>
      </c>
      <c r="G21" s="654">
        <f t="shared" ref="G21:G30" si="8">C21+E21</f>
        <v>137</v>
      </c>
      <c r="H21" s="655">
        <f t="shared" ref="H21:H30" si="9">F21+G21</f>
        <v>381</v>
      </c>
      <c r="I21" s="723" t="s">
        <v>95</v>
      </c>
      <c r="J21" s="722">
        <v>228</v>
      </c>
      <c r="K21" s="722">
        <v>17</v>
      </c>
      <c r="L21" s="722">
        <v>13</v>
      </c>
      <c r="M21" s="722">
        <v>341</v>
      </c>
      <c r="N21" s="654">
        <f t="shared" ref="N21:N30" si="10">J21+L21</f>
        <v>241</v>
      </c>
      <c r="O21" s="654">
        <f t="shared" ref="O21:O30" si="11">K21+M21</f>
        <v>358</v>
      </c>
      <c r="P21" s="657">
        <f t="shared" ref="P21:P30" si="12">N21+O21</f>
        <v>599</v>
      </c>
    </row>
    <row r="22" spans="1:16" x14ac:dyDescent="0.25">
      <c r="A22" s="271" t="s">
        <v>96</v>
      </c>
      <c r="B22" s="722">
        <v>228</v>
      </c>
      <c r="C22" s="722">
        <v>11</v>
      </c>
      <c r="D22" s="722">
        <v>33</v>
      </c>
      <c r="E22" s="722">
        <v>28</v>
      </c>
      <c r="F22" s="654">
        <f t="shared" si="7"/>
        <v>261</v>
      </c>
      <c r="G22" s="654">
        <f t="shared" si="8"/>
        <v>39</v>
      </c>
      <c r="H22" s="655">
        <f t="shared" si="9"/>
        <v>300</v>
      </c>
      <c r="I22" s="723" t="s">
        <v>96</v>
      </c>
      <c r="J22" s="722">
        <v>115</v>
      </c>
      <c r="K22" s="722">
        <v>40</v>
      </c>
      <c r="L22" s="722">
        <v>51</v>
      </c>
      <c r="M22" s="722">
        <v>214</v>
      </c>
      <c r="N22" s="654">
        <f t="shared" si="10"/>
        <v>166</v>
      </c>
      <c r="O22" s="654">
        <f t="shared" si="11"/>
        <v>254</v>
      </c>
      <c r="P22" s="657">
        <f t="shared" si="12"/>
        <v>420</v>
      </c>
    </row>
    <row r="23" spans="1:16" x14ac:dyDescent="0.25">
      <c r="A23" s="271" t="s">
        <v>97</v>
      </c>
      <c r="B23" s="722">
        <v>155</v>
      </c>
      <c r="C23" s="722">
        <v>44</v>
      </c>
      <c r="D23" s="722">
        <v>22</v>
      </c>
      <c r="E23" s="722">
        <v>68</v>
      </c>
      <c r="F23" s="654">
        <f t="shared" si="7"/>
        <v>177</v>
      </c>
      <c r="G23" s="654">
        <f t="shared" si="8"/>
        <v>112</v>
      </c>
      <c r="H23" s="655">
        <f t="shared" si="9"/>
        <v>289</v>
      </c>
      <c r="I23" s="723" t="s">
        <v>97</v>
      </c>
      <c r="J23" s="722">
        <v>139</v>
      </c>
      <c r="K23" s="722">
        <v>41</v>
      </c>
      <c r="L23" s="722">
        <v>61</v>
      </c>
      <c r="M23" s="722">
        <v>214</v>
      </c>
      <c r="N23" s="654">
        <f t="shared" si="10"/>
        <v>200</v>
      </c>
      <c r="O23" s="654">
        <f t="shared" si="11"/>
        <v>255</v>
      </c>
      <c r="P23" s="657">
        <f t="shared" si="12"/>
        <v>455</v>
      </c>
    </row>
    <row r="24" spans="1:16" x14ac:dyDescent="0.25">
      <c r="A24" s="271" t="s">
        <v>98</v>
      </c>
      <c r="B24" s="722">
        <v>14</v>
      </c>
      <c r="C24" s="722">
        <v>133</v>
      </c>
      <c r="D24" s="722">
        <v>13</v>
      </c>
      <c r="E24" s="722">
        <v>160</v>
      </c>
      <c r="F24" s="654">
        <f t="shared" si="7"/>
        <v>27</v>
      </c>
      <c r="G24" s="654">
        <f t="shared" si="8"/>
        <v>293</v>
      </c>
      <c r="H24" s="655">
        <f t="shared" si="9"/>
        <v>320</v>
      </c>
      <c r="I24" s="723" t="s">
        <v>98</v>
      </c>
      <c r="J24" s="722">
        <v>97</v>
      </c>
      <c r="K24" s="722">
        <v>27</v>
      </c>
      <c r="L24" s="722">
        <v>160</v>
      </c>
      <c r="M24" s="722">
        <v>49</v>
      </c>
      <c r="N24" s="654">
        <f t="shared" si="10"/>
        <v>257</v>
      </c>
      <c r="O24" s="654">
        <f t="shared" si="11"/>
        <v>76</v>
      </c>
      <c r="P24" s="657">
        <f t="shared" si="12"/>
        <v>333</v>
      </c>
    </row>
    <row r="25" spans="1:16" x14ac:dyDescent="0.25">
      <c r="A25" s="271" t="s">
        <v>99</v>
      </c>
      <c r="B25" s="722">
        <v>59</v>
      </c>
      <c r="C25" s="722">
        <v>42</v>
      </c>
      <c r="D25" s="722">
        <v>33</v>
      </c>
      <c r="E25" s="722">
        <v>227</v>
      </c>
      <c r="F25" s="654">
        <f t="shared" si="7"/>
        <v>92</v>
      </c>
      <c r="G25" s="654">
        <f t="shared" si="8"/>
        <v>269</v>
      </c>
      <c r="H25" s="655">
        <f t="shared" si="9"/>
        <v>361</v>
      </c>
      <c r="I25" s="723" t="s">
        <v>99</v>
      </c>
      <c r="J25" s="722">
        <v>374</v>
      </c>
      <c r="K25" s="722">
        <v>19</v>
      </c>
      <c r="L25" s="722">
        <v>150</v>
      </c>
      <c r="M25" s="722">
        <v>225</v>
      </c>
      <c r="N25" s="654">
        <f t="shared" si="10"/>
        <v>524</v>
      </c>
      <c r="O25" s="654">
        <f t="shared" si="11"/>
        <v>244</v>
      </c>
      <c r="P25" s="657">
        <f t="shared" si="12"/>
        <v>768</v>
      </c>
    </row>
    <row r="26" spans="1:16" x14ac:dyDescent="0.25">
      <c r="A26" s="271" t="s">
        <v>100</v>
      </c>
      <c r="B26" s="722">
        <v>138</v>
      </c>
      <c r="C26" s="722">
        <v>63</v>
      </c>
      <c r="D26" s="722">
        <v>21</v>
      </c>
      <c r="E26" s="722">
        <v>189</v>
      </c>
      <c r="F26" s="654">
        <f t="shared" si="7"/>
        <v>159</v>
      </c>
      <c r="G26" s="654">
        <f t="shared" si="8"/>
        <v>252</v>
      </c>
      <c r="H26" s="655">
        <f t="shared" si="9"/>
        <v>411</v>
      </c>
      <c r="I26" s="723" t="s">
        <v>100</v>
      </c>
      <c r="J26" s="722">
        <v>310</v>
      </c>
      <c r="K26" s="722">
        <v>23</v>
      </c>
      <c r="L26" s="722">
        <v>54</v>
      </c>
      <c r="M26" s="722">
        <v>79</v>
      </c>
      <c r="N26" s="654">
        <f t="shared" si="10"/>
        <v>364</v>
      </c>
      <c r="O26" s="654">
        <f t="shared" si="11"/>
        <v>102</v>
      </c>
      <c r="P26" s="657">
        <f t="shared" si="12"/>
        <v>466</v>
      </c>
    </row>
    <row r="27" spans="1:16" x14ac:dyDescent="0.25">
      <c r="A27" s="271" t="s">
        <v>101</v>
      </c>
      <c r="B27" s="722">
        <v>238</v>
      </c>
      <c r="C27" s="722">
        <v>29</v>
      </c>
      <c r="D27" s="722">
        <v>37</v>
      </c>
      <c r="E27" s="722">
        <v>109</v>
      </c>
      <c r="F27" s="654">
        <f t="shared" si="7"/>
        <v>275</v>
      </c>
      <c r="G27" s="654">
        <f t="shared" si="8"/>
        <v>138</v>
      </c>
      <c r="H27" s="655">
        <f t="shared" si="9"/>
        <v>413</v>
      </c>
      <c r="I27" s="723" t="s">
        <v>101</v>
      </c>
      <c r="J27" s="722">
        <v>178</v>
      </c>
      <c r="K27" s="722">
        <v>80</v>
      </c>
      <c r="L27" s="722">
        <v>88</v>
      </c>
      <c r="M27" s="722">
        <v>173</v>
      </c>
      <c r="N27" s="654">
        <f t="shared" si="10"/>
        <v>266</v>
      </c>
      <c r="O27" s="654">
        <f t="shared" si="11"/>
        <v>253</v>
      </c>
      <c r="P27" s="657">
        <f t="shared" si="12"/>
        <v>519</v>
      </c>
    </row>
    <row r="28" spans="1:16" x14ac:dyDescent="0.25">
      <c r="A28" s="271" t="s">
        <v>102</v>
      </c>
      <c r="B28" s="722">
        <v>276</v>
      </c>
      <c r="C28" s="722">
        <v>116</v>
      </c>
      <c r="D28" s="722">
        <v>56</v>
      </c>
      <c r="E28" s="722">
        <v>598</v>
      </c>
      <c r="F28" s="654">
        <f t="shared" si="7"/>
        <v>332</v>
      </c>
      <c r="G28" s="654">
        <f t="shared" si="8"/>
        <v>714</v>
      </c>
      <c r="H28" s="655">
        <f t="shared" si="9"/>
        <v>1046</v>
      </c>
      <c r="I28" s="723" t="s">
        <v>102</v>
      </c>
      <c r="J28" s="722">
        <v>771</v>
      </c>
      <c r="K28" s="722">
        <v>17</v>
      </c>
      <c r="L28" s="722">
        <v>133</v>
      </c>
      <c r="M28" s="722">
        <v>296</v>
      </c>
      <c r="N28" s="654">
        <f t="shared" si="10"/>
        <v>904</v>
      </c>
      <c r="O28" s="654">
        <f t="shared" si="11"/>
        <v>313</v>
      </c>
      <c r="P28" s="657">
        <f t="shared" si="12"/>
        <v>1217</v>
      </c>
    </row>
    <row r="29" spans="1:16" x14ac:dyDescent="0.25">
      <c r="A29" s="271" t="s">
        <v>103</v>
      </c>
      <c r="B29" s="722">
        <v>2</v>
      </c>
      <c r="C29" s="722">
        <v>1</v>
      </c>
      <c r="D29" s="722">
        <v>0</v>
      </c>
      <c r="E29" s="722">
        <v>39</v>
      </c>
      <c r="F29" s="654">
        <f t="shared" si="7"/>
        <v>2</v>
      </c>
      <c r="G29" s="654">
        <f t="shared" si="8"/>
        <v>40</v>
      </c>
      <c r="H29" s="655">
        <f t="shared" si="9"/>
        <v>42</v>
      </c>
      <c r="I29" s="723" t="s">
        <v>103</v>
      </c>
      <c r="J29" s="743">
        <v>34</v>
      </c>
      <c r="K29" s="743">
        <v>4</v>
      </c>
      <c r="L29" s="743">
        <v>7</v>
      </c>
      <c r="M29" s="743">
        <v>11</v>
      </c>
      <c r="N29" s="711">
        <f t="shared" si="10"/>
        <v>41</v>
      </c>
      <c r="O29" s="711">
        <f t="shared" si="11"/>
        <v>15</v>
      </c>
      <c r="P29" s="712">
        <f t="shared" si="12"/>
        <v>56</v>
      </c>
    </row>
    <row r="30" spans="1:16" x14ac:dyDescent="0.25">
      <c r="A30" s="271" t="s">
        <v>133</v>
      </c>
      <c r="B30" s="722">
        <v>85</v>
      </c>
      <c r="C30" s="722">
        <v>0</v>
      </c>
      <c r="D30" s="722">
        <v>0</v>
      </c>
      <c r="E30" s="722">
        <v>596</v>
      </c>
      <c r="F30" s="654">
        <f t="shared" si="7"/>
        <v>85</v>
      </c>
      <c r="G30" s="654">
        <f t="shared" si="8"/>
        <v>596</v>
      </c>
      <c r="H30" s="655">
        <f t="shared" si="9"/>
        <v>681</v>
      </c>
      <c r="I30" s="723" t="s">
        <v>133</v>
      </c>
      <c r="J30" s="722">
        <v>1068</v>
      </c>
      <c r="K30" s="722">
        <v>5</v>
      </c>
      <c r="L30" s="722">
        <v>0</v>
      </c>
      <c r="M30" s="722">
        <v>225</v>
      </c>
      <c r="N30" s="654">
        <f t="shared" si="10"/>
        <v>1068</v>
      </c>
      <c r="O30" s="654">
        <f t="shared" si="11"/>
        <v>230</v>
      </c>
      <c r="P30" s="657">
        <f t="shared" si="12"/>
        <v>1298</v>
      </c>
    </row>
    <row r="31" spans="1:16" x14ac:dyDescent="0.25">
      <c r="A31" s="272" t="s">
        <v>82</v>
      </c>
      <c r="B31" s="677">
        <f>SUM(B20:B30)</f>
        <v>1897</v>
      </c>
      <c r="C31" s="677">
        <f>SUM(C20:C30)</f>
        <v>446</v>
      </c>
      <c r="D31" s="677">
        <f>SUM(D20:D30)</f>
        <v>246</v>
      </c>
      <c r="E31" s="677">
        <f>SUM(E20:E30)</f>
        <v>2268</v>
      </c>
      <c r="F31" s="266">
        <f t="shared" ref="F31:G31" si="13">SUM(F20:F30)</f>
        <v>2143</v>
      </c>
      <c r="G31" s="266">
        <f t="shared" si="13"/>
        <v>2714</v>
      </c>
      <c r="H31" s="658">
        <f>SUM(H20:H30)</f>
        <v>4857</v>
      </c>
      <c r="I31" s="619" t="s">
        <v>82</v>
      </c>
      <c r="J31" s="677">
        <f>SUM(J20:J30)</f>
        <v>3614</v>
      </c>
      <c r="K31" s="677">
        <f>SUM(K20:K30)</f>
        <v>273</v>
      </c>
      <c r="L31" s="677">
        <f>SUM(L20:L30)</f>
        <v>717</v>
      </c>
      <c r="M31" s="677">
        <f>SUM(M20:M30)</f>
        <v>2496</v>
      </c>
      <c r="N31" s="266">
        <f t="shared" ref="N31:O31" si="14">SUM(N20:N30)</f>
        <v>4331</v>
      </c>
      <c r="O31" s="266">
        <f t="shared" si="14"/>
        <v>2769</v>
      </c>
      <c r="P31" s="659">
        <f>SUM(P20:P30)</f>
        <v>7100</v>
      </c>
    </row>
    <row r="32" spans="1:16" x14ac:dyDescent="0.25">
      <c r="A32" s="724"/>
      <c r="B32" s="274"/>
      <c r="C32" s="274"/>
      <c r="D32" s="274"/>
      <c r="E32" s="274"/>
      <c r="F32" s="274"/>
      <c r="G32" s="274"/>
      <c r="H32" s="725"/>
      <c r="I32" s="274"/>
      <c r="J32" s="274"/>
      <c r="K32" s="274"/>
      <c r="L32" s="274"/>
      <c r="M32" s="274"/>
      <c r="N32" s="274"/>
      <c r="O32" s="274"/>
      <c r="P32" s="275"/>
    </row>
    <row r="33" spans="1:19" x14ac:dyDescent="0.25">
      <c r="A33" s="462" t="s">
        <v>83</v>
      </c>
      <c r="B33" s="604" t="s">
        <v>69</v>
      </c>
      <c r="C33" s="732"/>
      <c r="D33" s="604" t="s">
        <v>93</v>
      </c>
      <c r="E33" s="732"/>
      <c r="F33" s="604" t="s">
        <v>71</v>
      </c>
      <c r="G33" s="733"/>
      <c r="H33" s="734"/>
      <c r="I33" s="619" t="s">
        <v>297</v>
      </c>
      <c r="J33" s="604" t="s">
        <v>69</v>
      </c>
      <c r="K33" s="732"/>
      <c r="L33" s="604" t="s">
        <v>93</v>
      </c>
      <c r="M33" s="732"/>
      <c r="N33" s="604" t="s">
        <v>71</v>
      </c>
      <c r="O33" s="733"/>
      <c r="P33" s="735"/>
    </row>
    <row r="34" spans="1:19" x14ac:dyDescent="0.25">
      <c r="A34" s="462" t="s">
        <v>439</v>
      </c>
      <c r="B34" s="609" t="s">
        <v>72</v>
      </c>
      <c r="C34" s="609" t="s">
        <v>73</v>
      </c>
      <c r="D34" s="609" t="s">
        <v>72</v>
      </c>
      <c r="E34" s="609" t="s">
        <v>73</v>
      </c>
      <c r="F34" s="609" t="s">
        <v>72</v>
      </c>
      <c r="G34" s="609" t="s">
        <v>73</v>
      </c>
      <c r="H34" s="610" t="s">
        <v>74</v>
      </c>
      <c r="I34" s="673" t="s">
        <v>439</v>
      </c>
      <c r="J34" s="609" t="s">
        <v>72</v>
      </c>
      <c r="K34" s="609" t="s">
        <v>73</v>
      </c>
      <c r="L34" s="609" t="s">
        <v>72</v>
      </c>
      <c r="M34" s="609" t="s">
        <v>73</v>
      </c>
      <c r="N34" s="609" t="s">
        <v>72</v>
      </c>
      <c r="O34" s="609" t="s">
        <v>73</v>
      </c>
      <c r="P34" s="611" t="s">
        <v>74</v>
      </c>
    </row>
    <row r="35" spans="1:19" x14ac:dyDescent="0.25">
      <c r="A35" s="271" t="s">
        <v>94</v>
      </c>
      <c r="B35" s="722">
        <v>346</v>
      </c>
      <c r="C35" s="722">
        <v>0</v>
      </c>
      <c r="D35" s="722">
        <v>0</v>
      </c>
      <c r="E35" s="743">
        <v>208</v>
      </c>
      <c r="F35" s="654">
        <f>B35+D35</f>
        <v>346</v>
      </c>
      <c r="G35" s="654">
        <f>C35+E35</f>
        <v>208</v>
      </c>
      <c r="H35" s="655">
        <f>F35+G35</f>
        <v>554</v>
      </c>
      <c r="I35" s="723" t="s">
        <v>94</v>
      </c>
      <c r="J35" s="629" t="s">
        <v>502</v>
      </c>
      <c r="K35" s="630"/>
      <c r="L35" s="630"/>
      <c r="M35" s="630"/>
      <c r="N35" s="630"/>
      <c r="O35" s="630"/>
      <c r="P35" s="631"/>
    </row>
    <row r="36" spans="1:19" x14ac:dyDescent="0.25">
      <c r="A36" s="271" t="s">
        <v>95</v>
      </c>
      <c r="B36" s="736">
        <v>145.84</v>
      </c>
      <c r="C36" s="736">
        <v>13.25</v>
      </c>
      <c r="D36" s="736">
        <v>15.879999999999999</v>
      </c>
      <c r="E36" s="739">
        <v>83.7</v>
      </c>
      <c r="F36" s="737">
        <f t="shared" ref="F36:F45" si="15">B36+D36</f>
        <v>161.72</v>
      </c>
      <c r="G36" s="737">
        <f t="shared" ref="G36:G45" si="16">C36+E36</f>
        <v>96.95</v>
      </c>
      <c r="H36" s="744">
        <f t="shared" ref="H36:H45" si="17">F36+G36</f>
        <v>258.67</v>
      </c>
      <c r="I36" s="723" t="s">
        <v>95</v>
      </c>
      <c r="J36" s="632"/>
      <c r="K36" s="633"/>
      <c r="L36" s="633"/>
      <c r="M36" s="633"/>
      <c r="N36" s="633"/>
      <c r="O36" s="633"/>
      <c r="P36" s="634"/>
    </row>
    <row r="37" spans="1:19" x14ac:dyDescent="0.25">
      <c r="A37" s="271" t="s">
        <v>96</v>
      </c>
      <c r="B37" s="722">
        <v>103</v>
      </c>
      <c r="C37" s="722">
        <v>33</v>
      </c>
      <c r="D37" s="722">
        <v>31</v>
      </c>
      <c r="E37" s="743">
        <v>33</v>
      </c>
      <c r="F37" s="654">
        <f t="shared" si="15"/>
        <v>134</v>
      </c>
      <c r="G37" s="654">
        <f t="shared" si="16"/>
        <v>66</v>
      </c>
      <c r="H37" s="655">
        <f t="shared" si="17"/>
        <v>200</v>
      </c>
      <c r="I37" s="723" t="s">
        <v>96</v>
      </c>
      <c r="J37" s="632"/>
      <c r="K37" s="633"/>
      <c r="L37" s="633"/>
      <c r="M37" s="633"/>
      <c r="N37" s="633"/>
      <c r="O37" s="633"/>
      <c r="P37" s="634"/>
    </row>
    <row r="38" spans="1:19" x14ac:dyDescent="0.25">
      <c r="A38" s="271" t="s">
        <v>97</v>
      </c>
      <c r="B38" s="722">
        <v>96</v>
      </c>
      <c r="C38" s="722">
        <v>34</v>
      </c>
      <c r="D38" s="722">
        <v>45</v>
      </c>
      <c r="E38" s="743">
        <v>43</v>
      </c>
      <c r="F38" s="654">
        <f t="shared" si="15"/>
        <v>141</v>
      </c>
      <c r="G38" s="654">
        <f t="shared" si="16"/>
        <v>77</v>
      </c>
      <c r="H38" s="655">
        <f t="shared" si="17"/>
        <v>218</v>
      </c>
      <c r="I38" s="723" t="s">
        <v>97</v>
      </c>
      <c r="J38" s="632"/>
      <c r="K38" s="633"/>
      <c r="L38" s="633"/>
      <c r="M38" s="633"/>
      <c r="N38" s="633"/>
      <c r="O38" s="633"/>
      <c r="P38" s="634"/>
    </row>
    <row r="39" spans="1:19" x14ac:dyDescent="0.25">
      <c r="A39" s="271" t="s">
        <v>98</v>
      </c>
      <c r="B39" s="722">
        <v>43</v>
      </c>
      <c r="C39" s="722">
        <v>77</v>
      </c>
      <c r="D39" s="722">
        <v>37</v>
      </c>
      <c r="E39" s="743">
        <v>149</v>
      </c>
      <c r="F39" s="654">
        <f t="shared" si="15"/>
        <v>80</v>
      </c>
      <c r="G39" s="654">
        <f t="shared" si="16"/>
        <v>226</v>
      </c>
      <c r="H39" s="655">
        <f t="shared" si="17"/>
        <v>306</v>
      </c>
      <c r="I39" s="723" t="s">
        <v>98</v>
      </c>
      <c r="J39" s="632"/>
      <c r="K39" s="633"/>
      <c r="L39" s="633"/>
      <c r="M39" s="633"/>
      <c r="N39" s="633"/>
      <c r="O39" s="633"/>
      <c r="P39" s="634"/>
    </row>
    <row r="40" spans="1:19" x14ac:dyDescent="0.25">
      <c r="A40" s="271" t="s">
        <v>99</v>
      </c>
      <c r="B40" s="722">
        <v>48</v>
      </c>
      <c r="C40" s="722">
        <v>13</v>
      </c>
      <c r="D40" s="722">
        <v>24</v>
      </c>
      <c r="E40" s="743">
        <v>205</v>
      </c>
      <c r="F40" s="654">
        <f t="shared" si="15"/>
        <v>72</v>
      </c>
      <c r="G40" s="654">
        <f t="shared" si="16"/>
        <v>218</v>
      </c>
      <c r="H40" s="655">
        <f t="shared" si="17"/>
        <v>290</v>
      </c>
      <c r="I40" s="723" t="s">
        <v>99</v>
      </c>
      <c r="J40" s="632"/>
      <c r="K40" s="633"/>
      <c r="L40" s="633"/>
      <c r="M40" s="633"/>
      <c r="N40" s="633"/>
      <c r="O40" s="633"/>
      <c r="P40" s="634"/>
    </row>
    <row r="41" spans="1:19" x14ac:dyDescent="0.25">
      <c r="A41" s="271" t="s">
        <v>100</v>
      </c>
      <c r="B41" s="722">
        <v>86</v>
      </c>
      <c r="C41" s="722">
        <v>22</v>
      </c>
      <c r="D41" s="722">
        <v>31</v>
      </c>
      <c r="E41" s="743">
        <v>84</v>
      </c>
      <c r="F41" s="654">
        <f t="shared" si="15"/>
        <v>117</v>
      </c>
      <c r="G41" s="654">
        <f t="shared" si="16"/>
        <v>106</v>
      </c>
      <c r="H41" s="655">
        <f t="shared" si="17"/>
        <v>223</v>
      </c>
      <c r="I41" s="723" t="s">
        <v>100</v>
      </c>
      <c r="J41" s="632"/>
      <c r="K41" s="633"/>
      <c r="L41" s="633"/>
      <c r="M41" s="633"/>
      <c r="N41" s="633"/>
      <c r="O41" s="633"/>
      <c r="P41" s="634"/>
    </row>
    <row r="42" spans="1:19" x14ac:dyDescent="0.25">
      <c r="A42" s="271" t="s">
        <v>101</v>
      </c>
      <c r="B42" s="722">
        <v>131</v>
      </c>
      <c r="C42" s="722">
        <v>59</v>
      </c>
      <c r="D42" s="722">
        <v>81</v>
      </c>
      <c r="E42" s="743">
        <v>109</v>
      </c>
      <c r="F42" s="654">
        <f t="shared" si="15"/>
        <v>212</v>
      </c>
      <c r="G42" s="654">
        <f t="shared" si="16"/>
        <v>168</v>
      </c>
      <c r="H42" s="655">
        <f t="shared" si="17"/>
        <v>380</v>
      </c>
      <c r="I42" s="723" t="s">
        <v>101</v>
      </c>
      <c r="J42" s="632"/>
      <c r="K42" s="633"/>
      <c r="L42" s="633"/>
      <c r="M42" s="633"/>
      <c r="N42" s="633"/>
      <c r="O42" s="633"/>
      <c r="P42" s="634"/>
    </row>
    <row r="43" spans="1:19" x14ac:dyDescent="0.25">
      <c r="A43" s="271" t="s">
        <v>102</v>
      </c>
      <c r="B43" s="722">
        <v>197</v>
      </c>
      <c r="C43" s="722">
        <v>65</v>
      </c>
      <c r="D43" s="722">
        <v>105</v>
      </c>
      <c r="E43" s="743">
        <v>216</v>
      </c>
      <c r="F43" s="654">
        <f t="shared" si="15"/>
        <v>302</v>
      </c>
      <c r="G43" s="654">
        <f t="shared" si="16"/>
        <v>281</v>
      </c>
      <c r="H43" s="655">
        <f t="shared" si="17"/>
        <v>583</v>
      </c>
      <c r="I43" s="723" t="s">
        <v>102</v>
      </c>
      <c r="J43" s="632"/>
      <c r="K43" s="633"/>
      <c r="L43" s="633"/>
      <c r="M43" s="633"/>
      <c r="N43" s="633"/>
      <c r="O43" s="633"/>
      <c r="P43" s="634"/>
    </row>
    <row r="44" spans="1:19" x14ac:dyDescent="0.25">
      <c r="A44" s="271" t="s">
        <v>103</v>
      </c>
      <c r="B44" s="722">
        <v>12</v>
      </c>
      <c r="C44" s="722">
        <v>8</v>
      </c>
      <c r="D44" s="722">
        <v>11</v>
      </c>
      <c r="E44" s="743">
        <v>21</v>
      </c>
      <c r="F44" s="654">
        <f t="shared" si="15"/>
        <v>23</v>
      </c>
      <c r="G44" s="654">
        <f t="shared" si="16"/>
        <v>29</v>
      </c>
      <c r="H44" s="655">
        <f t="shared" si="17"/>
        <v>52</v>
      </c>
      <c r="I44" s="723" t="s">
        <v>103</v>
      </c>
      <c r="J44" s="632"/>
      <c r="K44" s="633"/>
      <c r="L44" s="633"/>
      <c r="M44" s="633"/>
      <c r="N44" s="633"/>
      <c r="O44" s="633"/>
      <c r="P44" s="634"/>
    </row>
    <row r="45" spans="1:19" x14ac:dyDescent="0.25">
      <c r="A45" s="271" t="s">
        <v>133</v>
      </c>
      <c r="B45" s="722">
        <v>261</v>
      </c>
      <c r="C45" s="722">
        <v>28</v>
      </c>
      <c r="D45" s="722">
        <v>9</v>
      </c>
      <c r="E45" s="743">
        <v>697</v>
      </c>
      <c r="F45" s="654">
        <f t="shared" si="15"/>
        <v>270</v>
      </c>
      <c r="G45" s="654">
        <f t="shared" si="16"/>
        <v>725</v>
      </c>
      <c r="H45" s="655">
        <f t="shared" si="17"/>
        <v>995</v>
      </c>
      <c r="I45" s="723" t="s">
        <v>133</v>
      </c>
      <c r="J45" s="632"/>
      <c r="K45" s="713"/>
      <c r="L45" s="713"/>
      <c r="M45" s="713"/>
      <c r="N45" s="713"/>
      <c r="O45" s="713"/>
      <c r="P45" s="634"/>
    </row>
    <row r="46" spans="1:19" ht="15.75" thickBot="1" x14ac:dyDescent="0.3">
      <c r="A46" s="273" t="s">
        <v>82</v>
      </c>
      <c r="B46" s="635">
        <f>SUM(B35:B45)</f>
        <v>1468.8400000000001</v>
      </c>
      <c r="C46" s="635">
        <f>SUM(C35:C45)</f>
        <v>352.25</v>
      </c>
      <c r="D46" s="635">
        <f>SUM(D35:D45)</f>
        <v>389.88</v>
      </c>
      <c r="E46" s="745">
        <f>SUM(E35:E45)</f>
        <v>1848.7</v>
      </c>
      <c r="F46" s="292">
        <f t="shared" ref="F46:G46" si="18">SUM(F35:F45)</f>
        <v>1858.72</v>
      </c>
      <c r="G46" s="292">
        <f t="shared" si="18"/>
        <v>2200.9499999999998</v>
      </c>
      <c r="H46" s="746">
        <f>SUM(H35:H45)</f>
        <v>4059.67</v>
      </c>
      <c r="I46" s="636" t="s">
        <v>82</v>
      </c>
      <c r="J46" s="718"/>
      <c r="K46" s="719"/>
      <c r="L46" s="719"/>
      <c r="M46" s="719"/>
      <c r="N46" s="719"/>
      <c r="O46" s="719"/>
      <c r="P46" s="720"/>
    </row>
    <row r="47" spans="1:19" ht="16.5" customHeight="1" thickTop="1" x14ac:dyDescent="0.25">
      <c r="A47" s="726" t="s">
        <v>49</v>
      </c>
      <c r="B47" s="747"/>
      <c r="C47" s="747"/>
      <c r="D47" s="747"/>
      <c r="E47" s="747"/>
      <c r="F47" s="747"/>
      <c r="G47" s="747"/>
      <c r="H47" s="747"/>
      <c r="I47" s="726"/>
      <c r="J47" s="747"/>
      <c r="K47" s="747"/>
      <c r="L47" s="747"/>
      <c r="M47" s="747"/>
      <c r="N47" s="747"/>
      <c r="O47" s="747"/>
      <c r="P47" s="747"/>
    </row>
    <row r="48" spans="1:19" ht="15" customHeight="1" x14ac:dyDescent="0.25">
      <c r="A48" s="748" t="s">
        <v>441</v>
      </c>
      <c r="B48" s="749"/>
      <c r="C48" s="749"/>
      <c r="D48" s="749"/>
      <c r="E48" s="749"/>
      <c r="F48" s="749"/>
      <c r="G48" s="749"/>
      <c r="H48" s="749"/>
      <c r="I48" s="749"/>
      <c r="J48" s="749"/>
      <c r="K48" s="749"/>
      <c r="L48" s="749"/>
      <c r="M48" s="749"/>
      <c r="N48" s="749"/>
      <c r="O48" s="749"/>
      <c r="P48" s="749"/>
      <c r="Q48" s="749"/>
      <c r="R48" s="749"/>
      <c r="S48" s="749"/>
    </row>
    <row r="49" spans="1:6" x14ac:dyDescent="0.25">
      <c r="A49" s="276" t="s">
        <v>170</v>
      </c>
    </row>
    <row r="50" spans="1:6" x14ac:dyDescent="0.25">
      <c r="A50" s="305"/>
      <c r="B50" s="305"/>
      <c r="C50" s="305"/>
      <c r="D50" s="305"/>
      <c r="E50" s="305"/>
      <c r="F50" s="305"/>
    </row>
  </sheetData>
  <mergeCells count="22">
    <mergeCell ref="A1:P1"/>
    <mergeCell ref="A2:P2"/>
    <mergeCell ref="A48:S48"/>
    <mergeCell ref="B3:C3"/>
    <mergeCell ref="D3:E3"/>
    <mergeCell ref="F3:H3"/>
    <mergeCell ref="B18:C18"/>
    <mergeCell ref="D18:E18"/>
    <mergeCell ref="F18:H18"/>
    <mergeCell ref="B33:C33"/>
    <mergeCell ref="D33:E33"/>
    <mergeCell ref="F33:H33"/>
    <mergeCell ref="J3:K3"/>
    <mergeCell ref="J33:K33"/>
    <mergeCell ref="L33:M33"/>
    <mergeCell ref="N33:P33"/>
    <mergeCell ref="J35:P46"/>
    <mergeCell ref="L3:M3"/>
    <mergeCell ref="N3:P3"/>
    <mergeCell ref="J18:K18"/>
    <mergeCell ref="L18:M18"/>
    <mergeCell ref="N18:P18"/>
  </mergeCells>
  <pageMargins left="0.70866141732283472" right="0.70866141732283472" top="0.74803149606299213" bottom="0.74803149606299213" header="0.31496062992125984" footer="0.31496062992125984"/>
  <pageSetup paperSize="9" scale="63"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Y40"/>
  <sheetViews>
    <sheetView zoomScale="60" zoomScaleNormal="60" zoomScalePageLayoutView="75" workbookViewId="0">
      <selection activeCell="H56" sqref="H56"/>
    </sheetView>
  </sheetViews>
  <sheetFormatPr defaultRowHeight="15" x14ac:dyDescent="0.25"/>
  <cols>
    <col min="1" max="1" width="34.5" style="276" customWidth="1"/>
    <col min="2" max="2" width="13.83203125" style="276" bestFit="1" customWidth="1"/>
    <col min="3" max="3" width="13.1640625" style="276" bestFit="1" customWidth="1"/>
    <col min="4" max="4" width="13.83203125" style="276" bestFit="1" customWidth="1"/>
    <col min="5" max="5" width="18" style="276" customWidth="1"/>
    <col min="6" max="6" width="13.83203125" style="276" bestFit="1" customWidth="1"/>
    <col min="7" max="7" width="13.1640625" style="276" bestFit="1" customWidth="1"/>
    <col min="8" max="8" width="13.1640625" style="276" customWidth="1"/>
    <col min="9" max="9" width="35" style="276" customWidth="1"/>
    <col min="10" max="10" width="13.83203125" style="276" bestFit="1" customWidth="1"/>
    <col min="11" max="11" width="13.1640625" style="276" bestFit="1" customWidth="1"/>
    <col min="12" max="12" width="13.83203125" style="276" bestFit="1" customWidth="1"/>
    <col min="13" max="13" width="18" style="276" customWidth="1"/>
    <col min="14" max="14" width="13.83203125" style="276" bestFit="1" customWidth="1"/>
    <col min="15" max="15" width="13.1640625" style="276" bestFit="1" customWidth="1"/>
    <col min="16" max="16" width="13.1640625" style="276" customWidth="1"/>
    <col min="17" max="17" width="9.33203125" style="276"/>
    <col min="18" max="18" width="9.83203125" style="276" bestFit="1" customWidth="1"/>
    <col min="19" max="16384" width="9.33203125" style="276"/>
  </cols>
  <sheetData>
    <row r="1" spans="1:25" ht="16.149999999999999" customHeight="1" thickTop="1" x14ac:dyDescent="0.25">
      <c r="A1" s="548" t="s">
        <v>521</v>
      </c>
      <c r="B1" s="549"/>
      <c r="C1" s="549"/>
      <c r="D1" s="549"/>
      <c r="E1" s="549"/>
      <c r="F1" s="549"/>
      <c r="G1" s="549"/>
      <c r="H1" s="549"/>
      <c r="I1" s="549"/>
      <c r="J1" s="549"/>
      <c r="K1" s="549"/>
      <c r="L1" s="549"/>
      <c r="M1" s="549"/>
      <c r="N1" s="549"/>
      <c r="O1" s="549"/>
      <c r="P1" s="550"/>
    </row>
    <row r="2" spans="1:25" ht="16.149999999999999" customHeight="1" x14ac:dyDescent="0.25">
      <c r="A2" s="597" t="s">
        <v>503</v>
      </c>
      <c r="B2" s="598"/>
      <c r="C2" s="598"/>
      <c r="D2" s="598"/>
      <c r="E2" s="598"/>
      <c r="F2" s="598"/>
      <c r="G2" s="598"/>
      <c r="H2" s="598"/>
      <c r="I2" s="598"/>
      <c r="J2" s="598"/>
      <c r="K2" s="598"/>
      <c r="L2" s="598"/>
      <c r="M2" s="598"/>
      <c r="N2" s="598"/>
      <c r="O2" s="598"/>
      <c r="P2" s="599"/>
    </row>
    <row r="3" spans="1:25" ht="16.149999999999999" customHeight="1" x14ac:dyDescent="0.25">
      <c r="A3" s="272" t="s">
        <v>232</v>
      </c>
      <c r="B3" s="604" t="s">
        <v>69</v>
      </c>
      <c r="C3" s="672"/>
      <c r="D3" s="604" t="s">
        <v>200</v>
      </c>
      <c r="E3" s="672"/>
      <c r="F3" s="604" t="s">
        <v>71</v>
      </c>
      <c r="G3" s="605"/>
      <c r="H3" s="606"/>
      <c r="I3" s="619" t="s">
        <v>236</v>
      </c>
      <c r="J3" s="604" t="s">
        <v>69</v>
      </c>
      <c r="K3" s="672"/>
      <c r="L3" s="604" t="s">
        <v>200</v>
      </c>
      <c r="M3" s="672"/>
      <c r="N3" s="604" t="s">
        <v>71</v>
      </c>
      <c r="O3" s="605"/>
      <c r="P3" s="608"/>
    </row>
    <row r="4" spans="1:25" ht="16.149999999999999" customHeight="1" x14ac:dyDescent="0.25">
      <c r="A4" s="462" t="s">
        <v>439</v>
      </c>
      <c r="B4" s="609" t="s">
        <v>72</v>
      </c>
      <c r="C4" s="609" t="s">
        <v>73</v>
      </c>
      <c r="D4" s="609" t="s">
        <v>72</v>
      </c>
      <c r="E4" s="609" t="s">
        <v>73</v>
      </c>
      <c r="F4" s="609" t="s">
        <v>72</v>
      </c>
      <c r="G4" s="609" t="s">
        <v>73</v>
      </c>
      <c r="H4" s="610" t="s">
        <v>74</v>
      </c>
      <c r="I4" s="673" t="s">
        <v>439</v>
      </c>
      <c r="J4" s="609" t="s">
        <v>72</v>
      </c>
      <c r="K4" s="609" t="s">
        <v>73</v>
      </c>
      <c r="L4" s="609" t="s">
        <v>72</v>
      </c>
      <c r="M4" s="609" t="s">
        <v>73</v>
      </c>
      <c r="N4" s="609" t="s">
        <v>72</v>
      </c>
      <c r="O4" s="609" t="s">
        <v>73</v>
      </c>
      <c r="P4" s="611" t="s">
        <v>74</v>
      </c>
    </row>
    <row r="5" spans="1:25" ht="16.149999999999999" customHeight="1" x14ac:dyDescent="0.25">
      <c r="A5" s="271" t="s">
        <v>180</v>
      </c>
      <c r="B5" s="722">
        <v>130</v>
      </c>
      <c r="C5" s="722">
        <v>0</v>
      </c>
      <c r="D5" s="722">
        <v>0</v>
      </c>
      <c r="E5" s="722">
        <v>25</v>
      </c>
      <c r="F5" s="674">
        <f>SUM(B5,D5)</f>
        <v>130</v>
      </c>
      <c r="G5" s="674">
        <f>SUM(C5,E5)</f>
        <v>25</v>
      </c>
      <c r="H5" s="675">
        <f>SUM(F5:G5)</f>
        <v>155</v>
      </c>
      <c r="I5" s="723" t="s">
        <v>180</v>
      </c>
      <c r="J5" s="722">
        <v>363</v>
      </c>
      <c r="K5" s="722">
        <v>0</v>
      </c>
      <c r="L5" s="722">
        <v>0</v>
      </c>
      <c r="M5" s="722">
        <v>188</v>
      </c>
      <c r="N5" s="674">
        <f t="shared" ref="N5:O12" si="0">SUM(J5,L5)</f>
        <v>363</v>
      </c>
      <c r="O5" s="674">
        <f t="shared" si="0"/>
        <v>188</v>
      </c>
      <c r="P5" s="676">
        <f t="shared" ref="P5:P12" si="1">SUM(N5:O5)</f>
        <v>551</v>
      </c>
      <c r="R5" s="498"/>
      <c r="S5" s="498"/>
      <c r="T5" s="498"/>
      <c r="U5" s="498"/>
      <c r="V5" s="498"/>
      <c r="W5" s="498"/>
      <c r="X5" s="498"/>
      <c r="Y5" s="498"/>
    </row>
    <row r="6" spans="1:25" ht="16.149999999999999" customHeight="1" x14ac:dyDescent="0.25">
      <c r="A6" s="271" t="s">
        <v>181</v>
      </c>
      <c r="B6" s="722">
        <v>95</v>
      </c>
      <c r="C6" s="722">
        <v>1</v>
      </c>
      <c r="D6" s="722">
        <v>1</v>
      </c>
      <c r="E6" s="722">
        <v>4</v>
      </c>
      <c r="F6" s="674">
        <f t="shared" ref="F6:G12" si="2">SUM(B6,D6)</f>
        <v>96</v>
      </c>
      <c r="G6" s="674">
        <f t="shared" si="2"/>
        <v>5</v>
      </c>
      <c r="H6" s="675">
        <f t="shared" ref="H6:H12" si="3">SUM(F6:G6)</f>
        <v>101</v>
      </c>
      <c r="I6" s="723" t="s">
        <v>181</v>
      </c>
      <c r="J6" s="722">
        <v>122</v>
      </c>
      <c r="K6" s="722">
        <v>110</v>
      </c>
      <c r="L6" s="722">
        <v>23</v>
      </c>
      <c r="M6" s="722">
        <v>142</v>
      </c>
      <c r="N6" s="674">
        <f t="shared" si="0"/>
        <v>145</v>
      </c>
      <c r="O6" s="674">
        <f t="shared" si="0"/>
        <v>252</v>
      </c>
      <c r="P6" s="676">
        <f t="shared" si="1"/>
        <v>397</v>
      </c>
      <c r="R6" s="498"/>
      <c r="S6" s="498"/>
      <c r="T6" s="498"/>
      <c r="U6" s="498"/>
      <c r="V6" s="498"/>
      <c r="W6" s="498"/>
      <c r="X6" s="498"/>
      <c r="Y6" s="498"/>
    </row>
    <row r="7" spans="1:25" ht="16.149999999999999" customHeight="1" x14ac:dyDescent="0.25">
      <c r="A7" s="271" t="s">
        <v>182</v>
      </c>
      <c r="B7" s="722">
        <v>45</v>
      </c>
      <c r="C7" s="722">
        <v>1</v>
      </c>
      <c r="D7" s="722">
        <v>12</v>
      </c>
      <c r="E7" s="722">
        <v>10</v>
      </c>
      <c r="F7" s="674">
        <f t="shared" si="2"/>
        <v>57</v>
      </c>
      <c r="G7" s="674">
        <f t="shared" si="2"/>
        <v>11</v>
      </c>
      <c r="H7" s="675">
        <f t="shared" si="3"/>
        <v>68</v>
      </c>
      <c r="I7" s="723" t="s">
        <v>182</v>
      </c>
      <c r="J7" s="722">
        <v>59</v>
      </c>
      <c r="K7" s="722">
        <v>44</v>
      </c>
      <c r="L7" s="722">
        <v>8</v>
      </c>
      <c r="M7" s="722">
        <v>57</v>
      </c>
      <c r="N7" s="674">
        <f t="shared" si="0"/>
        <v>67</v>
      </c>
      <c r="O7" s="674">
        <f t="shared" si="0"/>
        <v>101</v>
      </c>
      <c r="P7" s="676">
        <f t="shared" si="1"/>
        <v>168</v>
      </c>
      <c r="R7" s="498"/>
      <c r="S7" s="498"/>
      <c r="T7" s="498"/>
      <c r="U7" s="498"/>
      <c r="V7" s="498"/>
      <c r="W7" s="498"/>
      <c r="X7" s="498"/>
      <c r="Y7" s="498"/>
    </row>
    <row r="8" spans="1:25" ht="16.149999999999999" customHeight="1" x14ac:dyDescent="0.25">
      <c r="A8" s="271" t="s">
        <v>183</v>
      </c>
      <c r="B8" s="722">
        <v>117</v>
      </c>
      <c r="C8" s="722">
        <v>0</v>
      </c>
      <c r="D8" s="722">
        <v>8</v>
      </c>
      <c r="E8" s="722">
        <v>9</v>
      </c>
      <c r="F8" s="674">
        <f t="shared" si="2"/>
        <v>125</v>
      </c>
      <c r="G8" s="674">
        <f t="shared" si="2"/>
        <v>9</v>
      </c>
      <c r="H8" s="675">
        <f t="shared" si="3"/>
        <v>134</v>
      </c>
      <c r="I8" s="723" t="s">
        <v>183</v>
      </c>
      <c r="J8" s="722">
        <v>80</v>
      </c>
      <c r="K8" s="722">
        <v>63</v>
      </c>
      <c r="L8" s="722">
        <v>24</v>
      </c>
      <c r="M8" s="722">
        <v>88</v>
      </c>
      <c r="N8" s="674">
        <f t="shared" si="0"/>
        <v>104</v>
      </c>
      <c r="O8" s="674">
        <f t="shared" si="0"/>
        <v>151</v>
      </c>
      <c r="P8" s="676">
        <f t="shared" si="1"/>
        <v>255</v>
      </c>
    </row>
    <row r="9" spans="1:25" ht="16.149999999999999" customHeight="1" x14ac:dyDescent="0.25">
      <c r="A9" s="271" t="s">
        <v>184</v>
      </c>
      <c r="B9" s="722">
        <v>37</v>
      </c>
      <c r="C9" s="722">
        <v>3</v>
      </c>
      <c r="D9" s="722">
        <v>5</v>
      </c>
      <c r="E9" s="722">
        <v>4</v>
      </c>
      <c r="F9" s="674">
        <f t="shared" si="2"/>
        <v>42</v>
      </c>
      <c r="G9" s="674">
        <f t="shared" si="2"/>
        <v>7</v>
      </c>
      <c r="H9" s="675">
        <f t="shared" si="3"/>
        <v>49</v>
      </c>
      <c r="I9" s="723" t="s">
        <v>184</v>
      </c>
      <c r="J9" s="722">
        <v>46</v>
      </c>
      <c r="K9" s="722">
        <v>27</v>
      </c>
      <c r="L9" s="722">
        <v>7</v>
      </c>
      <c r="M9" s="722">
        <v>29</v>
      </c>
      <c r="N9" s="674">
        <f t="shared" si="0"/>
        <v>53</v>
      </c>
      <c r="O9" s="674">
        <f t="shared" si="0"/>
        <v>56</v>
      </c>
      <c r="P9" s="676">
        <f t="shared" si="1"/>
        <v>109</v>
      </c>
    </row>
    <row r="10" spans="1:25" ht="16.149999999999999" customHeight="1" x14ac:dyDescent="0.25">
      <c r="A10" s="271" t="s">
        <v>137</v>
      </c>
      <c r="B10" s="722">
        <v>64</v>
      </c>
      <c r="C10" s="722">
        <v>28</v>
      </c>
      <c r="D10" s="722">
        <v>25</v>
      </c>
      <c r="E10" s="722">
        <v>8</v>
      </c>
      <c r="F10" s="674">
        <f t="shared" si="2"/>
        <v>89</v>
      </c>
      <c r="G10" s="674">
        <f t="shared" si="2"/>
        <v>36</v>
      </c>
      <c r="H10" s="675">
        <f t="shared" si="3"/>
        <v>125</v>
      </c>
      <c r="I10" s="723" t="s">
        <v>137</v>
      </c>
      <c r="J10" s="722">
        <v>107</v>
      </c>
      <c r="K10" s="722">
        <v>91</v>
      </c>
      <c r="L10" s="722">
        <v>148</v>
      </c>
      <c r="M10" s="722">
        <v>87</v>
      </c>
      <c r="N10" s="674">
        <f t="shared" si="0"/>
        <v>255</v>
      </c>
      <c r="O10" s="674">
        <f t="shared" si="0"/>
        <v>178</v>
      </c>
      <c r="P10" s="676">
        <f t="shared" si="1"/>
        <v>433</v>
      </c>
    </row>
    <row r="11" spans="1:25" ht="16.149999999999999" customHeight="1" x14ac:dyDescent="0.25">
      <c r="A11" s="271" t="s">
        <v>138</v>
      </c>
      <c r="B11" s="722">
        <v>150</v>
      </c>
      <c r="C11" s="722">
        <v>14</v>
      </c>
      <c r="D11" s="722">
        <v>48</v>
      </c>
      <c r="E11" s="722">
        <v>8</v>
      </c>
      <c r="F11" s="674">
        <f t="shared" si="2"/>
        <v>198</v>
      </c>
      <c r="G11" s="674">
        <f t="shared" si="2"/>
        <v>22</v>
      </c>
      <c r="H11" s="675">
        <f t="shared" si="3"/>
        <v>220</v>
      </c>
      <c r="I11" s="723" t="s">
        <v>138</v>
      </c>
      <c r="J11" s="722">
        <v>211</v>
      </c>
      <c r="K11" s="722">
        <v>122</v>
      </c>
      <c r="L11" s="722">
        <v>108</v>
      </c>
      <c r="M11" s="722">
        <v>230</v>
      </c>
      <c r="N11" s="674">
        <f t="shared" si="0"/>
        <v>319</v>
      </c>
      <c r="O11" s="674">
        <f t="shared" si="0"/>
        <v>352</v>
      </c>
      <c r="P11" s="676">
        <f t="shared" si="1"/>
        <v>671</v>
      </c>
    </row>
    <row r="12" spans="1:25" ht="16.149999999999999" customHeight="1" x14ac:dyDescent="0.25">
      <c r="A12" s="271" t="s">
        <v>139</v>
      </c>
      <c r="B12" s="722">
        <v>69</v>
      </c>
      <c r="C12" s="722">
        <v>4</v>
      </c>
      <c r="D12" s="722">
        <v>20</v>
      </c>
      <c r="E12" s="722">
        <v>1</v>
      </c>
      <c r="F12" s="674">
        <f t="shared" si="2"/>
        <v>89</v>
      </c>
      <c r="G12" s="674">
        <f t="shared" si="2"/>
        <v>5</v>
      </c>
      <c r="H12" s="675">
        <f t="shared" si="3"/>
        <v>94</v>
      </c>
      <c r="I12" s="723" t="s">
        <v>139</v>
      </c>
      <c r="J12" s="722">
        <v>50</v>
      </c>
      <c r="K12" s="722">
        <v>57</v>
      </c>
      <c r="L12" s="722">
        <v>69</v>
      </c>
      <c r="M12" s="722">
        <v>65</v>
      </c>
      <c r="N12" s="674">
        <f t="shared" si="0"/>
        <v>119</v>
      </c>
      <c r="O12" s="674">
        <f t="shared" si="0"/>
        <v>122</v>
      </c>
      <c r="P12" s="676">
        <f t="shared" si="1"/>
        <v>241</v>
      </c>
    </row>
    <row r="13" spans="1:25" ht="16.149999999999999" customHeight="1" x14ac:dyDescent="0.25">
      <c r="A13" s="272" t="s">
        <v>82</v>
      </c>
      <c r="B13" s="677">
        <f>SUM(B5:B12)</f>
        <v>707</v>
      </c>
      <c r="C13" s="677">
        <f t="shared" ref="C13:H13" si="4">SUM(C5:C12)</f>
        <v>51</v>
      </c>
      <c r="D13" s="677">
        <f t="shared" si="4"/>
        <v>119</v>
      </c>
      <c r="E13" s="677">
        <f t="shared" si="4"/>
        <v>69</v>
      </c>
      <c r="F13" s="677">
        <f t="shared" si="4"/>
        <v>826</v>
      </c>
      <c r="G13" s="677">
        <f t="shared" si="4"/>
        <v>120</v>
      </c>
      <c r="H13" s="677">
        <f t="shared" si="4"/>
        <v>946</v>
      </c>
      <c r="I13" s="619" t="s">
        <v>82</v>
      </c>
      <c r="J13" s="677">
        <f>SUM(J5:J12)</f>
        <v>1038</v>
      </c>
      <c r="K13" s="677">
        <f t="shared" ref="K13" si="5">SUM(K5:K12)</f>
        <v>514</v>
      </c>
      <c r="L13" s="677">
        <f t="shared" ref="L13" si="6">SUM(L5:L12)</f>
        <v>387</v>
      </c>
      <c r="M13" s="677">
        <f t="shared" ref="M13" si="7">SUM(M5:M12)</f>
        <v>886</v>
      </c>
      <c r="N13" s="677">
        <f t="shared" ref="N13" si="8">SUM(N5:N12)</f>
        <v>1425</v>
      </c>
      <c r="O13" s="677">
        <f t="shared" ref="O13" si="9">SUM(O5:O12)</f>
        <v>1400</v>
      </c>
      <c r="P13" s="679">
        <f t="shared" ref="P13" si="10">SUM(P5:P12)</f>
        <v>2825</v>
      </c>
    </row>
    <row r="14" spans="1:25" ht="16.149999999999999" customHeight="1" x14ac:dyDescent="0.25">
      <c r="A14" s="724"/>
      <c r="B14" s="274"/>
      <c r="C14" s="274"/>
      <c r="D14" s="274"/>
      <c r="E14" s="274"/>
      <c r="F14" s="274"/>
      <c r="G14" s="274"/>
      <c r="H14" s="725"/>
      <c r="I14" s="274"/>
      <c r="J14" s="274"/>
      <c r="K14" s="274"/>
      <c r="L14" s="274"/>
      <c r="M14" s="274"/>
      <c r="N14" s="274"/>
      <c r="O14" s="274"/>
      <c r="P14" s="275"/>
    </row>
    <row r="15" spans="1:25" x14ac:dyDescent="0.25">
      <c r="A15" s="462" t="s">
        <v>68</v>
      </c>
      <c r="B15" s="604" t="s">
        <v>69</v>
      </c>
      <c r="C15" s="672"/>
      <c r="D15" s="604" t="s">
        <v>200</v>
      </c>
      <c r="E15" s="672"/>
      <c r="F15" s="604" t="s">
        <v>71</v>
      </c>
      <c r="G15" s="605"/>
      <c r="H15" s="606"/>
      <c r="I15" s="619" t="s">
        <v>234</v>
      </c>
      <c r="J15" s="604" t="s">
        <v>69</v>
      </c>
      <c r="K15" s="672"/>
      <c r="L15" s="604" t="s">
        <v>200</v>
      </c>
      <c r="M15" s="672"/>
      <c r="N15" s="604" t="s">
        <v>71</v>
      </c>
      <c r="O15" s="605"/>
      <c r="P15" s="608"/>
    </row>
    <row r="16" spans="1:25" x14ac:dyDescent="0.25">
      <c r="A16" s="462" t="s">
        <v>439</v>
      </c>
      <c r="B16" s="609" t="s">
        <v>72</v>
      </c>
      <c r="C16" s="609" t="s">
        <v>73</v>
      </c>
      <c r="D16" s="609" t="s">
        <v>72</v>
      </c>
      <c r="E16" s="609" t="s">
        <v>73</v>
      </c>
      <c r="F16" s="609" t="s">
        <v>72</v>
      </c>
      <c r="G16" s="609" t="s">
        <v>73</v>
      </c>
      <c r="H16" s="610" t="s">
        <v>74</v>
      </c>
      <c r="I16" s="673" t="s">
        <v>439</v>
      </c>
      <c r="J16" s="609" t="s">
        <v>72</v>
      </c>
      <c r="K16" s="609" t="s">
        <v>73</v>
      </c>
      <c r="L16" s="609" t="s">
        <v>72</v>
      </c>
      <c r="M16" s="609" t="s">
        <v>73</v>
      </c>
      <c r="N16" s="609" t="s">
        <v>72</v>
      </c>
      <c r="O16" s="609" t="s">
        <v>73</v>
      </c>
      <c r="P16" s="611" t="s">
        <v>74</v>
      </c>
    </row>
    <row r="17" spans="1:16" x14ac:dyDescent="0.25">
      <c r="A17" s="271" t="s">
        <v>180</v>
      </c>
      <c r="B17" s="722">
        <v>485</v>
      </c>
      <c r="C17" s="722">
        <v>0</v>
      </c>
      <c r="D17" s="722">
        <v>0</v>
      </c>
      <c r="E17" s="722">
        <v>326</v>
      </c>
      <c r="F17" s="674">
        <f t="shared" ref="F17:G24" si="11">SUM(B17,D17)</f>
        <v>485</v>
      </c>
      <c r="G17" s="674">
        <f t="shared" si="11"/>
        <v>326</v>
      </c>
      <c r="H17" s="675">
        <f t="shared" ref="H17:H24" si="12">SUM(F17:G17)</f>
        <v>811</v>
      </c>
      <c r="I17" s="723" t="s">
        <v>180</v>
      </c>
      <c r="J17" s="722">
        <v>425</v>
      </c>
      <c r="K17" s="722">
        <v>0</v>
      </c>
      <c r="L17" s="722">
        <v>0</v>
      </c>
      <c r="M17" s="722">
        <v>751</v>
      </c>
      <c r="N17" s="674">
        <f t="shared" ref="N17:O24" si="13">SUM(J17,L17)</f>
        <v>425</v>
      </c>
      <c r="O17" s="674">
        <f t="shared" si="13"/>
        <v>751</v>
      </c>
      <c r="P17" s="676">
        <f t="shared" ref="P17:P24" si="14">SUM(N17:O17)</f>
        <v>1176</v>
      </c>
    </row>
    <row r="18" spans="1:16" x14ac:dyDescent="0.25">
      <c r="A18" s="271" t="s">
        <v>181</v>
      </c>
      <c r="B18" s="722">
        <v>477</v>
      </c>
      <c r="C18" s="722">
        <v>5</v>
      </c>
      <c r="D18" s="722">
        <v>82</v>
      </c>
      <c r="E18" s="722">
        <v>79</v>
      </c>
      <c r="F18" s="674">
        <f t="shared" si="11"/>
        <v>559</v>
      </c>
      <c r="G18" s="674">
        <f t="shared" si="11"/>
        <v>84</v>
      </c>
      <c r="H18" s="675">
        <f t="shared" si="12"/>
        <v>643</v>
      </c>
      <c r="I18" s="723" t="s">
        <v>181</v>
      </c>
      <c r="J18" s="722">
        <v>178</v>
      </c>
      <c r="K18" s="722">
        <v>25</v>
      </c>
      <c r="L18" s="722">
        <v>19</v>
      </c>
      <c r="M18" s="722">
        <v>454</v>
      </c>
      <c r="N18" s="674">
        <f t="shared" si="13"/>
        <v>197</v>
      </c>
      <c r="O18" s="674">
        <f t="shared" si="13"/>
        <v>479</v>
      </c>
      <c r="P18" s="676">
        <f t="shared" si="14"/>
        <v>676</v>
      </c>
    </row>
    <row r="19" spans="1:16" x14ac:dyDescent="0.25">
      <c r="A19" s="271" t="s">
        <v>182</v>
      </c>
      <c r="B19" s="722">
        <v>329</v>
      </c>
      <c r="C19" s="722">
        <v>7</v>
      </c>
      <c r="D19" s="722">
        <v>64</v>
      </c>
      <c r="E19" s="722">
        <v>79</v>
      </c>
      <c r="F19" s="674">
        <f t="shared" si="11"/>
        <v>393</v>
      </c>
      <c r="G19" s="674">
        <f t="shared" si="11"/>
        <v>86</v>
      </c>
      <c r="H19" s="675">
        <f t="shared" si="12"/>
        <v>479</v>
      </c>
      <c r="I19" s="723" t="s">
        <v>182</v>
      </c>
      <c r="J19" s="722">
        <v>223</v>
      </c>
      <c r="K19" s="722">
        <v>29</v>
      </c>
      <c r="L19" s="722">
        <v>25</v>
      </c>
      <c r="M19" s="722">
        <v>287</v>
      </c>
      <c r="N19" s="674">
        <f t="shared" si="13"/>
        <v>248</v>
      </c>
      <c r="O19" s="674">
        <f t="shared" si="13"/>
        <v>316</v>
      </c>
      <c r="P19" s="676">
        <f t="shared" si="14"/>
        <v>564</v>
      </c>
    </row>
    <row r="20" spans="1:16" x14ac:dyDescent="0.25">
      <c r="A20" s="271" t="s">
        <v>183</v>
      </c>
      <c r="B20" s="722">
        <v>587</v>
      </c>
      <c r="C20" s="722">
        <v>14</v>
      </c>
      <c r="D20" s="722">
        <v>103</v>
      </c>
      <c r="E20" s="722">
        <v>66</v>
      </c>
      <c r="F20" s="674">
        <f t="shared" si="11"/>
        <v>690</v>
      </c>
      <c r="G20" s="674">
        <f t="shared" si="11"/>
        <v>80</v>
      </c>
      <c r="H20" s="675">
        <f t="shared" si="12"/>
        <v>770</v>
      </c>
      <c r="I20" s="723" t="s">
        <v>183</v>
      </c>
      <c r="J20" s="722">
        <v>179</v>
      </c>
      <c r="K20" s="722">
        <v>72</v>
      </c>
      <c r="L20" s="722">
        <v>30</v>
      </c>
      <c r="M20" s="722">
        <v>551</v>
      </c>
      <c r="N20" s="674">
        <f t="shared" si="13"/>
        <v>209</v>
      </c>
      <c r="O20" s="674">
        <f t="shared" si="13"/>
        <v>623</v>
      </c>
      <c r="P20" s="676">
        <f t="shared" si="14"/>
        <v>832</v>
      </c>
    </row>
    <row r="21" spans="1:16" x14ac:dyDescent="0.25">
      <c r="A21" s="271" t="s">
        <v>184</v>
      </c>
      <c r="B21" s="722">
        <v>171</v>
      </c>
      <c r="C21" s="722">
        <v>28</v>
      </c>
      <c r="D21" s="722">
        <v>29</v>
      </c>
      <c r="E21" s="722">
        <v>59</v>
      </c>
      <c r="F21" s="674">
        <f t="shared" si="11"/>
        <v>200</v>
      </c>
      <c r="G21" s="674">
        <f t="shared" si="11"/>
        <v>87</v>
      </c>
      <c r="H21" s="675">
        <f t="shared" si="12"/>
        <v>287</v>
      </c>
      <c r="I21" s="723" t="s">
        <v>184</v>
      </c>
      <c r="J21" s="722">
        <v>106</v>
      </c>
      <c r="K21" s="722">
        <v>26</v>
      </c>
      <c r="L21" s="722">
        <v>19</v>
      </c>
      <c r="M21" s="722">
        <v>167</v>
      </c>
      <c r="N21" s="674">
        <f t="shared" si="13"/>
        <v>125</v>
      </c>
      <c r="O21" s="674">
        <f t="shared" si="13"/>
        <v>193</v>
      </c>
      <c r="P21" s="676">
        <f t="shared" si="14"/>
        <v>318</v>
      </c>
    </row>
    <row r="22" spans="1:16" x14ac:dyDescent="0.25">
      <c r="A22" s="271" t="s">
        <v>137</v>
      </c>
      <c r="B22" s="722">
        <v>279</v>
      </c>
      <c r="C22" s="722">
        <v>168</v>
      </c>
      <c r="D22" s="722">
        <v>160</v>
      </c>
      <c r="E22" s="722">
        <v>70</v>
      </c>
      <c r="F22" s="674">
        <f t="shared" si="11"/>
        <v>439</v>
      </c>
      <c r="G22" s="674">
        <f t="shared" si="11"/>
        <v>238</v>
      </c>
      <c r="H22" s="675">
        <f t="shared" si="12"/>
        <v>677</v>
      </c>
      <c r="I22" s="723" t="s">
        <v>137</v>
      </c>
      <c r="J22" s="722">
        <v>109</v>
      </c>
      <c r="K22" s="722">
        <v>195</v>
      </c>
      <c r="L22" s="722">
        <v>219</v>
      </c>
      <c r="M22" s="722">
        <v>260</v>
      </c>
      <c r="N22" s="674">
        <f t="shared" si="13"/>
        <v>328</v>
      </c>
      <c r="O22" s="674">
        <f t="shared" si="13"/>
        <v>455</v>
      </c>
      <c r="P22" s="676">
        <f t="shared" si="14"/>
        <v>783</v>
      </c>
    </row>
    <row r="23" spans="1:16" x14ac:dyDescent="0.25">
      <c r="A23" s="271" t="s">
        <v>138</v>
      </c>
      <c r="B23" s="722">
        <v>947</v>
      </c>
      <c r="C23" s="722">
        <v>66</v>
      </c>
      <c r="D23" s="722">
        <v>97</v>
      </c>
      <c r="E23" s="722">
        <v>88</v>
      </c>
      <c r="F23" s="674">
        <f t="shared" si="11"/>
        <v>1044</v>
      </c>
      <c r="G23" s="674">
        <f t="shared" si="11"/>
        <v>154</v>
      </c>
      <c r="H23" s="675">
        <f t="shared" si="12"/>
        <v>1198</v>
      </c>
      <c r="I23" s="723" t="s">
        <v>138</v>
      </c>
      <c r="J23" s="722">
        <v>276</v>
      </c>
      <c r="K23" s="722">
        <v>176</v>
      </c>
      <c r="L23" s="722">
        <v>198</v>
      </c>
      <c r="M23" s="722">
        <v>831</v>
      </c>
      <c r="N23" s="674">
        <f t="shared" si="13"/>
        <v>474</v>
      </c>
      <c r="O23" s="674">
        <f t="shared" si="13"/>
        <v>1007</v>
      </c>
      <c r="P23" s="676">
        <f t="shared" si="14"/>
        <v>1481</v>
      </c>
    </row>
    <row r="24" spans="1:16" x14ac:dyDescent="0.25">
      <c r="A24" s="271" t="s">
        <v>139</v>
      </c>
      <c r="B24" s="722">
        <v>281</v>
      </c>
      <c r="C24" s="722">
        <v>36</v>
      </c>
      <c r="D24" s="722">
        <v>68</v>
      </c>
      <c r="E24" s="722">
        <v>24</v>
      </c>
      <c r="F24" s="674">
        <f t="shared" si="11"/>
        <v>349</v>
      </c>
      <c r="G24" s="674">
        <f t="shared" si="11"/>
        <v>60</v>
      </c>
      <c r="H24" s="675">
        <f t="shared" si="12"/>
        <v>409</v>
      </c>
      <c r="I24" s="723" t="s">
        <v>139</v>
      </c>
      <c r="J24" s="722">
        <v>82</v>
      </c>
      <c r="K24" s="722">
        <v>87</v>
      </c>
      <c r="L24" s="722">
        <v>57</v>
      </c>
      <c r="M24" s="722">
        <v>264</v>
      </c>
      <c r="N24" s="674">
        <f t="shared" si="13"/>
        <v>139</v>
      </c>
      <c r="O24" s="674">
        <f t="shared" si="13"/>
        <v>351</v>
      </c>
      <c r="P24" s="676">
        <f t="shared" si="14"/>
        <v>490</v>
      </c>
    </row>
    <row r="25" spans="1:16" x14ac:dyDescent="0.25">
      <c r="A25" s="272" t="s">
        <v>82</v>
      </c>
      <c r="B25" s="677">
        <f>SUM(B17:B24)</f>
        <v>3556</v>
      </c>
      <c r="C25" s="677">
        <f t="shared" ref="C25" si="15">SUM(C17:C24)</f>
        <v>324</v>
      </c>
      <c r="D25" s="677">
        <f t="shared" ref="D25" si="16">SUM(D17:D24)</f>
        <v>603</v>
      </c>
      <c r="E25" s="677">
        <f t="shared" ref="E25" si="17">SUM(E17:E24)</f>
        <v>791</v>
      </c>
      <c r="F25" s="677">
        <f t="shared" ref="F25" si="18">SUM(F17:F24)</f>
        <v>4159</v>
      </c>
      <c r="G25" s="677">
        <f t="shared" ref="G25" si="19">SUM(G17:G24)</f>
        <v>1115</v>
      </c>
      <c r="H25" s="678">
        <f t="shared" ref="H25" si="20">SUM(H17:H24)</f>
        <v>5274</v>
      </c>
      <c r="I25" s="619" t="s">
        <v>82</v>
      </c>
      <c r="J25" s="677">
        <f>SUM(J17:J24)</f>
        <v>1578</v>
      </c>
      <c r="K25" s="677">
        <f t="shared" ref="K25" si="21">SUM(K17:K24)</f>
        <v>610</v>
      </c>
      <c r="L25" s="677">
        <f t="shared" ref="L25" si="22">SUM(L17:L24)</f>
        <v>567</v>
      </c>
      <c r="M25" s="677">
        <f t="shared" ref="M25" si="23">SUM(M17:M24)</f>
        <v>3565</v>
      </c>
      <c r="N25" s="677">
        <f t="shared" ref="N25" si="24">SUM(N17:N24)</f>
        <v>2145</v>
      </c>
      <c r="O25" s="677">
        <f t="shared" ref="O25" si="25">SUM(O17:O24)</f>
        <v>4175</v>
      </c>
      <c r="P25" s="679">
        <f t="shared" ref="P25" si="26">SUM(P17:P24)</f>
        <v>6320</v>
      </c>
    </row>
    <row r="26" spans="1:16" x14ac:dyDescent="0.25">
      <c r="A26" s="724"/>
      <c r="B26" s="274"/>
      <c r="C26" s="274"/>
      <c r="D26" s="274"/>
      <c r="E26" s="274"/>
      <c r="F26" s="274"/>
      <c r="G26" s="274"/>
      <c r="H26" s="725"/>
      <c r="I26" s="274"/>
      <c r="J26" s="274"/>
      <c r="K26" s="274"/>
      <c r="L26" s="274"/>
      <c r="M26" s="274"/>
      <c r="N26" s="274"/>
      <c r="O26" s="274"/>
      <c r="P26" s="275"/>
    </row>
    <row r="27" spans="1:16" x14ac:dyDescent="0.25">
      <c r="A27" s="462" t="s">
        <v>83</v>
      </c>
      <c r="B27" s="604" t="s">
        <v>69</v>
      </c>
      <c r="C27" s="672"/>
      <c r="D27" s="604" t="s">
        <v>200</v>
      </c>
      <c r="E27" s="672"/>
      <c r="F27" s="604" t="s">
        <v>71</v>
      </c>
      <c r="G27" s="605"/>
      <c r="H27" s="606"/>
      <c r="I27" s="619" t="s">
        <v>297</v>
      </c>
      <c r="J27" s="604" t="s">
        <v>69</v>
      </c>
      <c r="K27" s="672"/>
      <c r="L27" s="604" t="s">
        <v>200</v>
      </c>
      <c r="M27" s="672"/>
      <c r="N27" s="604" t="s">
        <v>71</v>
      </c>
      <c r="O27" s="605"/>
      <c r="P27" s="608"/>
    </row>
    <row r="28" spans="1:16" x14ac:dyDescent="0.25">
      <c r="A28" s="462" t="s">
        <v>439</v>
      </c>
      <c r="B28" s="609" t="s">
        <v>72</v>
      </c>
      <c r="C28" s="609" t="s">
        <v>73</v>
      </c>
      <c r="D28" s="609" t="s">
        <v>72</v>
      </c>
      <c r="E28" s="609" t="s">
        <v>73</v>
      </c>
      <c r="F28" s="609" t="s">
        <v>72</v>
      </c>
      <c r="G28" s="609" t="s">
        <v>73</v>
      </c>
      <c r="H28" s="610" t="s">
        <v>74</v>
      </c>
      <c r="I28" s="673" t="s">
        <v>439</v>
      </c>
      <c r="J28" s="609" t="s">
        <v>72</v>
      </c>
      <c r="K28" s="609" t="s">
        <v>73</v>
      </c>
      <c r="L28" s="609" t="s">
        <v>72</v>
      </c>
      <c r="M28" s="609" t="s">
        <v>73</v>
      </c>
      <c r="N28" s="609" t="s">
        <v>72</v>
      </c>
      <c r="O28" s="609" t="s">
        <v>73</v>
      </c>
      <c r="P28" s="611" t="s">
        <v>74</v>
      </c>
    </row>
    <row r="29" spans="1:16" ht="15" customHeight="1" x14ac:dyDescent="0.25">
      <c r="A29" s="271" t="s">
        <v>180</v>
      </c>
      <c r="B29" s="722">
        <v>332</v>
      </c>
      <c r="C29" s="722">
        <v>0</v>
      </c>
      <c r="D29" s="722">
        <v>0</v>
      </c>
      <c r="E29" s="722">
        <v>192</v>
      </c>
      <c r="F29" s="674">
        <f t="shared" ref="F29:G36" si="27">SUM(B29,D29)</f>
        <v>332</v>
      </c>
      <c r="G29" s="674">
        <f t="shared" si="27"/>
        <v>192</v>
      </c>
      <c r="H29" s="675">
        <f t="shared" ref="H29:H36" si="28">SUM(F29:G29)</f>
        <v>524</v>
      </c>
      <c r="I29" s="723" t="s">
        <v>180</v>
      </c>
      <c r="J29" s="629" t="s">
        <v>504</v>
      </c>
      <c r="K29" s="630"/>
      <c r="L29" s="630"/>
      <c r="M29" s="630"/>
      <c r="N29" s="630"/>
      <c r="O29" s="630"/>
      <c r="P29" s="631"/>
    </row>
    <row r="30" spans="1:16" ht="15" customHeight="1" x14ac:dyDescent="0.25">
      <c r="A30" s="271" t="s">
        <v>181</v>
      </c>
      <c r="B30" s="722">
        <v>222</v>
      </c>
      <c r="C30" s="722">
        <v>48</v>
      </c>
      <c r="D30" s="722">
        <v>28</v>
      </c>
      <c r="E30" s="722">
        <v>117</v>
      </c>
      <c r="F30" s="674">
        <f t="shared" si="27"/>
        <v>250</v>
      </c>
      <c r="G30" s="674">
        <f t="shared" si="27"/>
        <v>165</v>
      </c>
      <c r="H30" s="675">
        <f t="shared" si="28"/>
        <v>415</v>
      </c>
      <c r="I30" s="723" t="s">
        <v>181</v>
      </c>
      <c r="J30" s="632"/>
      <c r="K30" s="633"/>
      <c r="L30" s="633"/>
      <c r="M30" s="633"/>
      <c r="N30" s="633"/>
      <c r="O30" s="633"/>
      <c r="P30" s="634"/>
    </row>
    <row r="31" spans="1:16" ht="15" customHeight="1" x14ac:dyDescent="0.25">
      <c r="A31" s="271" t="s">
        <v>182</v>
      </c>
      <c r="B31" s="722">
        <v>125</v>
      </c>
      <c r="C31" s="722">
        <v>7</v>
      </c>
      <c r="D31" s="722">
        <v>15</v>
      </c>
      <c r="E31" s="722">
        <v>53</v>
      </c>
      <c r="F31" s="674">
        <f t="shared" si="27"/>
        <v>140</v>
      </c>
      <c r="G31" s="674">
        <f t="shared" si="27"/>
        <v>60</v>
      </c>
      <c r="H31" s="675">
        <f t="shared" si="28"/>
        <v>200</v>
      </c>
      <c r="I31" s="723" t="s">
        <v>182</v>
      </c>
      <c r="J31" s="632"/>
      <c r="K31" s="633"/>
      <c r="L31" s="633"/>
      <c r="M31" s="633"/>
      <c r="N31" s="633"/>
      <c r="O31" s="633"/>
      <c r="P31" s="634"/>
    </row>
    <row r="32" spans="1:16" ht="15" customHeight="1" x14ac:dyDescent="0.25">
      <c r="A32" s="271" t="s">
        <v>183</v>
      </c>
      <c r="B32" s="722">
        <v>202</v>
      </c>
      <c r="C32" s="722">
        <v>36</v>
      </c>
      <c r="D32" s="722">
        <v>31</v>
      </c>
      <c r="E32" s="722">
        <v>68</v>
      </c>
      <c r="F32" s="674">
        <f t="shared" si="27"/>
        <v>233</v>
      </c>
      <c r="G32" s="674">
        <f t="shared" si="27"/>
        <v>104</v>
      </c>
      <c r="H32" s="675">
        <f t="shared" si="28"/>
        <v>337</v>
      </c>
      <c r="I32" s="723" t="s">
        <v>183</v>
      </c>
      <c r="J32" s="632"/>
      <c r="K32" s="633"/>
      <c r="L32" s="633"/>
      <c r="M32" s="633"/>
      <c r="N32" s="633"/>
      <c r="O32" s="633"/>
      <c r="P32" s="634"/>
    </row>
    <row r="33" spans="1:16" ht="15" customHeight="1" x14ac:dyDescent="0.25">
      <c r="A33" s="271" t="s">
        <v>184</v>
      </c>
      <c r="B33" s="722">
        <v>77</v>
      </c>
      <c r="C33" s="722">
        <v>26</v>
      </c>
      <c r="D33" s="722">
        <v>12</v>
      </c>
      <c r="E33" s="722">
        <v>39</v>
      </c>
      <c r="F33" s="674">
        <f t="shared" si="27"/>
        <v>89</v>
      </c>
      <c r="G33" s="674">
        <f t="shared" si="27"/>
        <v>65</v>
      </c>
      <c r="H33" s="675">
        <f t="shared" si="28"/>
        <v>154</v>
      </c>
      <c r="I33" s="723" t="s">
        <v>184</v>
      </c>
      <c r="J33" s="632"/>
      <c r="K33" s="633"/>
      <c r="L33" s="633"/>
      <c r="M33" s="633"/>
      <c r="N33" s="633"/>
      <c r="O33" s="633"/>
      <c r="P33" s="634"/>
    </row>
    <row r="34" spans="1:16" ht="15" customHeight="1" x14ac:dyDescent="0.25">
      <c r="A34" s="271" t="s">
        <v>137</v>
      </c>
      <c r="B34" s="722">
        <v>102</v>
      </c>
      <c r="C34" s="722">
        <v>92</v>
      </c>
      <c r="D34" s="722">
        <v>137</v>
      </c>
      <c r="E34" s="722">
        <v>77</v>
      </c>
      <c r="F34" s="674">
        <f t="shared" si="27"/>
        <v>239</v>
      </c>
      <c r="G34" s="674">
        <f t="shared" si="27"/>
        <v>169</v>
      </c>
      <c r="H34" s="675">
        <f t="shared" si="28"/>
        <v>408</v>
      </c>
      <c r="I34" s="723" t="s">
        <v>137</v>
      </c>
      <c r="J34" s="632"/>
      <c r="K34" s="633"/>
      <c r="L34" s="633"/>
      <c r="M34" s="633"/>
      <c r="N34" s="633"/>
      <c r="O34" s="633"/>
      <c r="P34" s="634"/>
    </row>
    <row r="35" spans="1:16" ht="15" customHeight="1" x14ac:dyDescent="0.25">
      <c r="A35" s="271" t="s">
        <v>138</v>
      </c>
      <c r="B35" s="722">
        <v>438</v>
      </c>
      <c r="C35" s="722">
        <v>153</v>
      </c>
      <c r="D35" s="722">
        <v>131</v>
      </c>
      <c r="E35" s="722">
        <v>148</v>
      </c>
      <c r="F35" s="674">
        <f t="shared" si="27"/>
        <v>569</v>
      </c>
      <c r="G35" s="674">
        <f t="shared" si="27"/>
        <v>301</v>
      </c>
      <c r="H35" s="675">
        <f t="shared" si="28"/>
        <v>870</v>
      </c>
      <c r="I35" s="723" t="s">
        <v>138</v>
      </c>
      <c r="J35" s="632"/>
      <c r="K35" s="633"/>
      <c r="L35" s="633"/>
      <c r="M35" s="633"/>
      <c r="N35" s="633"/>
      <c r="O35" s="633"/>
      <c r="P35" s="634"/>
    </row>
    <row r="36" spans="1:16" ht="15" customHeight="1" x14ac:dyDescent="0.25">
      <c r="A36" s="271" t="s">
        <v>139</v>
      </c>
      <c r="B36" s="722">
        <v>161</v>
      </c>
      <c r="C36" s="722">
        <v>35</v>
      </c>
      <c r="D36" s="722">
        <v>43</v>
      </c>
      <c r="E36" s="722">
        <v>50</v>
      </c>
      <c r="F36" s="674">
        <f t="shared" si="27"/>
        <v>204</v>
      </c>
      <c r="G36" s="674">
        <f t="shared" si="27"/>
        <v>85</v>
      </c>
      <c r="H36" s="675">
        <f t="shared" si="28"/>
        <v>289</v>
      </c>
      <c r="I36" s="723" t="s">
        <v>139</v>
      </c>
      <c r="J36" s="632"/>
      <c r="K36" s="633"/>
      <c r="L36" s="633"/>
      <c r="M36" s="633"/>
      <c r="N36" s="633"/>
      <c r="O36" s="633"/>
      <c r="P36" s="634"/>
    </row>
    <row r="37" spans="1:16" ht="15.75" customHeight="1" thickBot="1" x14ac:dyDescent="0.3">
      <c r="A37" s="273" t="s">
        <v>82</v>
      </c>
      <c r="B37" s="700">
        <f>SUM(B29:B36)</f>
        <v>1659</v>
      </c>
      <c r="C37" s="700">
        <f t="shared" ref="C37" si="29">SUM(C29:C36)</f>
        <v>397</v>
      </c>
      <c r="D37" s="700">
        <f t="shared" ref="D37" si="30">SUM(D29:D36)</f>
        <v>397</v>
      </c>
      <c r="E37" s="700">
        <f t="shared" ref="E37" si="31">SUM(E29:E36)</f>
        <v>744</v>
      </c>
      <c r="F37" s="700">
        <f t="shared" ref="F37" si="32">SUM(F29:F36)</f>
        <v>2056</v>
      </c>
      <c r="G37" s="700">
        <f t="shared" ref="G37" si="33">SUM(G29:G36)</f>
        <v>1141</v>
      </c>
      <c r="H37" s="701">
        <f t="shared" ref="H37" si="34">SUM(H29:H36)</f>
        <v>3197</v>
      </c>
      <c r="I37" s="636" t="s">
        <v>82</v>
      </c>
      <c r="J37" s="637"/>
      <c r="K37" s="638"/>
      <c r="L37" s="638"/>
      <c r="M37" s="638"/>
      <c r="N37" s="638"/>
      <c r="O37" s="638"/>
      <c r="P37" s="639"/>
    </row>
    <row r="38" spans="1:16" ht="15.75" customHeight="1" thickTop="1" x14ac:dyDescent="0.25">
      <c r="A38" s="726" t="s">
        <v>49</v>
      </c>
    </row>
    <row r="39" spans="1:16" ht="15.75" customHeight="1" x14ac:dyDescent="0.25">
      <c r="A39" s="276" t="s">
        <v>298</v>
      </c>
    </row>
    <row r="40" spans="1:16" x14ac:dyDescent="0.25">
      <c r="A40" s="276" t="s">
        <v>423</v>
      </c>
    </row>
  </sheetData>
  <mergeCells count="22">
    <mergeCell ref="R5:Y7"/>
    <mergeCell ref="B15:C15"/>
    <mergeCell ref="D15:E15"/>
    <mergeCell ref="F15:H15"/>
    <mergeCell ref="J15:K15"/>
    <mergeCell ref="L15:M15"/>
    <mergeCell ref="N15:P15"/>
    <mergeCell ref="J29:P37"/>
    <mergeCell ref="A1:P1"/>
    <mergeCell ref="A2:P2"/>
    <mergeCell ref="B3:C3"/>
    <mergeCell ref="D3:E3"/>
    <mergeCell ref="F3:H3"/>
    <mergeCell ref="J3:K3"/>
    <mergeCell ref="L3:M3"/>
    <mergeCell ref="N3:P3"/>
    <mergeCell ref="N27:P27"/>
    <mergeCell ref="B27:C27"/>
    <mergeCell ref="D27:E27"/>
    <mergeCell ref="F27:H27"/>
    <mergeCell ref="J27:K27"/>
    <mergeCell ref="L27:M27"/>
  </mergeCells>
  <pageMargins left="0.70866141732283472" right="0.70866141732283472" top="0.74803149606299213" bottom="0.74803149606299213" header="0.31496062992125984" footer="0.31496062992125984"/>
  <pageSetup paperSize="9" scale="6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P73"/>
  <sheetViews>
    <sheetView zoomScale="70" zoomScaleNormal="70" zoomScalePageLayoutView="75" workbookViewId="0">
      <selection activeCell="AB15" sqref="AB15"/>
    </sheetView>
  </sheetViews>
  <sheetFormatPr defaultRowHeight="15" x14ac:dyDescent="0.25"/>
  <cols>
    <col min="1" max="1" width="29.1640625" style="461" bestFit="1" customWidth="1"/>
    <col min="2" max="2" width="13.83203125" style="461" bestFit="1" customWidth="1"/>
    <col min="3" max="3" width="13.1640625" style="461" bestFit="1" customWidth="1"/>
    <col min="4" max="4" width="13.83203125" style="461" bestFit="1" customWidth="1"/>
    <col min="5" max="5" width="13.1640625" style="461" bestFit="1" customWidth="1"/>
    <col min="6" max="6" width="13.83203125" style="461" bestFit="1" customWidth="1"/>
    <col min="7" max="7" width="13.1640625" style="461" bestFit="1" customWidth="1"/>
    <col min="8" max="8" width="13.1640625" style="461" customWidth="1"/>
    <col min="9" max="9" width="33" style="461" customWidth="1"/>
    <col min="10" max="10" width="13.83203125" style="461" bestFit="1" customWidth="1"/>
    <col min="11" max="11" width="13.1640625" style="461" bestFit="1" customWidth="1"/>
    <col min="12" max="12" width="13.83203125" style="461" bestFit="1" customWidth="1"/>
    <col min="13" max="13" width="13.1640625" style="461" bestFit="1" customWidth="1"/>
    <col min="14" max="14" width="13.83203125" style="461" bestFit="1" customWidth="1"/>
    <col min="15" max="15" width="13.1640625" style="461" bestFit="1" customWidth="1"/>
    <col min="16" max="16" width="13.1640625" style="461" customWidth="1"/>
    <col min="17" max="16384" width="9.33203125" style="461"/>
  </cols>
  <sheetData>
    <row r="1" spans="1:16" ht="16.149999999999999" customHeight="1" thickTop="1" x14ac:dyDescent="0.25">
      <c r="A1" s="551" t="s">
        <v>522</v>
      </c>
      <c r="B1" s="552"/>
      <c r="C1" s="552"/>
      <c r="D1" s="552"/>
      <c r="E1" s="552"/>
      <c r="F1" s="552"/>
      <c r="G1" s="552"/>
      <c r="H1" s="552"/>
      <c r="I1" s="552"/>
      <c r="J1" s="552"/>
      <c r="K1" s="552"/>
      <c r="L1" s="552"/>
      <c r="M1" s="552"/>
      <c r="N1" s="552"/>
      <c r="O1" s="552"/>
      <c r="P1" s="641"/>
    </row>
    <row r="2" spans="1:16" ht="16.149999999999999" customHeight="1" x14ac:dyDescent="0.25">
      <c r="A2" s="707" t="s">
        <v>497</v>
      </c>
      <c r="B2" s="708"/>
      <c r="C2" s="708"/>
      <c r="D2" s="708"/>
      <c r="E2" s="708"/>
      <c r="F2" s="708"/>
      <c r="G2" s="708"/>
      <c r="H2" s="708"/>
      <c r="I2" s="708"/>
      <c r="J2" s="708"/>
      <c r="K2" s="708"/>
      <c r="L2" s="708"/>
      <c r="M2" s="708"/>
      <c r="N2" s="708"/>
      <c r="O2" s="708"/>
      <c r="P2" s="709"/>
    </row>
    <row r="3" spans="1:16" ht="16.149999999999999" customHeight="1" x14ac:dyDescent="0.25">
      <c r="A3" s="459" t="s">
        <v>232</v>
      </c>
      <c r="B3" s="642" t="s">
        <v>69</v>
      </c>
      <c r="C3" s="643"/>
      <c r="D3" s="642" t="s">
        <v>198</v>
      </c>
      <c r="E3" s="643"/>
      <c r="F3" s="642" t="s">
        <v>71</v>
      </c>
      <c r="G3" s="644"/>
      <c r="H3" s="645"/>
      <c r="I3" s="646" t="s">
        <v>236</v>
      </c>
      <c r="J3" s="642" t="s">
        <v>69</v>
      </c>
      <c r="K3" s="643"/>
      <c r="L3" s="642" t="s">
        <v>198</v>
      </c>
      <c r="M3" s="643"/>
      <c r="N3" s="642" t="s">
        <v>71</v>
      </c>
      <c r="O3" s="644"/>
      <c r="P3" s="647"/>
    </row>
    <row r="4" spans="1:16" ht="16.149999999999999" customHeight="1" x14ac:dyDescent="0.25">
      <c r="A4" s="648" t="s">
        <v>439</v>
      </c>
      <c r="B4" s="649" t="s">
        <v>72</v>
      </c>
      <c r="C4" s="649" t="s">
        <v>73</v>
      </c>
      <c r="D4" s="649" t="s">
        <v>72</v>
      </c>
      <c r="E4" s="649" t="s">
        <v>73</v>
      </c>
      <c r="F4" s="649" t="s">
        <v>72</v>
      </c>
      <c r="G4" s="649" t="s">
        <v>73</v>
      </c>
      <c r="H4" s="650" t="s">
        <v>74</v>
      </c>
      <c r="I4" s="651" t="s">
        <v>439</v>
      </c>
      <c r="J4" s="649" t="s">
        <v>72</v>
      </c>
      <c r="K4" s="649" t="s">
        <v>73</v>
      </c>
      <c r="L4" s="649" t="s">
        <v>72</v>
      </c>
      <c r="M4" s="649" t="s">
        <v>73</v>
      </c>
      <c r="N4" s="649" t="s">
        <v>72</v>
      </c>
      <c r="O4" s="649" t="s">
        <v>73</v>
      </c>
      <c r="P4" s="652" t="s">
        <v>74</v>
      </c>
    </row>
    <row r="5" spans="1:16" ht="16.149999999999999" customHeight="1" x14ac:dyDescent="0.25">
      <c r="A5" s="653" t="s">
        <v>149</v>
      </c>
      <c r="B5" s="654">
        <v>16</v>
      </c>
      <c r="C5" s="654">
        <v>5</v>
      </c>
      <c r="D5" s="654">
        <v>11</v>
      </c>
      <c r="E5" s="654">
        <v>6</v>
      </c>
      <c r="F5" s="654">
        <f>B5+D5</f>
        <v>27</v>
      </c>
      <c r="G5" s="654">
        <f>C5+E5</f>
        <v>11</v>
      </c>
      <c r="H5" s="655">
        <f>F5+G5</f>
        <v>38</v>
      </c>
      <c r="I5" s="656" t="s">
        <v>149</v>
      </c>
      <c r="J5" s="654">
        <v>51</v>
      </c>
      <c r="K5" s="654">
        <v>22</v>
      </c>
      <c r="L5" s="654">
        <v>27</v>
      </c>
      <c r="M5" s="654">
        <v>35</v>
      </c>
      <c r="N5" s="654">
        <f>J5+L5</f>
        <v>78</v>
      </c>
      <c r="O5" s="654">
        <f>K5+M5</f>
        <v>57</v>
      </c>
      <c r="P5" s="657">
        <f>N5+O5</f>
        <v>135</v>
      </c>
    </row>
    <row r="6" spans="1:16" ht="16.149999999999999" customHeight="1" x14ac:dyDescent="0.25">
      <c r="A6" s="653" t="s">
        <v>150</v>
      </c>
      <c r="B6" s="654">
        <v>16</v>
      </c>
      <c r="C6" s="654">
        <v>12</v>
      </c>
      <c r="D6" s="654">
        <v>8</v>
      </c>
      <c r="E6" s="654">
        <v>27</v>
      </c>
      <c r="F6" s="654">
        <f t="shared" ref="F6:G23" si="0">B6+D6</f>
        <v>24</v>
      </c>
      <c r="G6" s="654">
        <f t="shared" si="0"/>
        <v>39</v>
      </c>
      <c r="H6" s="655">
        <f t="shared" ref="H6:H23" si="1">F6+G6</f>
        <v>63</v>
      </c>
      <c r="I6" s="656" t="s">
        <v>150</v>
      </c>
      <c r="J6" s="654">
        <v>87</v>
      </c>
      <c r="K6" s="654">
        <v>7</v>
      </c>
      <c r="L6" s="654">
        <v>22</v>
      </c>
      <c r="M6" s="654">
        <v>40</v>
      </c>
      <c r="N6" s="654">
        <f t="shared" ref="N6:O23" si="2">J6+L6</f>
        <v>109</v>
      </c>
      <c r="O6" s="654">
        <f t="shared" si="2"/>
        <v>47</v>
      </c>
      <c r="P6" s="657">
        <f t="shared" ref="P6:P23" si="3">N6+O6</f>
        <v>156</v>
      </c>
    </row>
    <row r="7" spans="1:16" ht="16.149999999999999" customHeight="1" x14ac:dyDescent="0.25">
      <c r="A7" s="653" t="s">
        <v>151</v>
      </c>
      <c r="B7" s="654">
        <v>44</v>
      </c>
      <c r="C7" s="654">
        <v>7</v>
      </c>
      <c r="D7" s="654">
        <v>21</v>
      </c>
      <c r="E7" s="654">
        <v>10</v>
      </c>
      <c r="F7" s="654">
        <f t="shared" si="0"/>
        <v>65</v>
      </c>
      <c r="G7" s="654">
        <f t="shared" si="0"/>
        <v>17</v>
      </c>
      <c r="H7" s="655">
        <f t="shared" si="1"/>
        <v>82</v>
      </c>
      <c r="I7" s="656" t="s">
        <v>151</v>
      </c>
      <c r="J7" s="654">
        <v>73</v>
      </c>
      <c r="K7" s="654">
        <v>38</v>
      </c>
      <c r="L7" s="654">
        <v>19</v>
      </c>
      <c r="M7" s="654">
        <v>73</v>
      </c>
      <c r="N7" s="654">
        <f t="shared" si="2"/>
        <v>92</v>
      </c>
      <c r="O7" s="654">
        <f t="shared" si="2"/>
        <v>111</v>
      </c>
      <c r="P7" s="657">
        <f t="shared" si="3"/>
        <v>203</v>
      </c>
    </row>
    <row r="8" spans="1:16" ht="16.149999999999999" customHeight="1" x14ac:dyDescent="0.25">
      <c r="A8" s="653" t="s">
        <v>152</v>
      </c>
      <c r="B8" s="654">
        <v>39</v>
      </c>
      <c r="C8" s="654">
        <v>14</v>
      </c>
      <c r="D8" s="654">
        <v>31</v>
      </c>
      <c r="E8" s="654">
        <v>5</v>
      </c>
      <c r="F8" s="654">
        <f t="shared" si="0"/>
        <v>70</v>
      </c>
      <c r="G8" s="654">
        <f t="shared" si="0"/>
        <v>19</v>
      </c>
      <c r="H8" s="655">
        <f t="shared" si="1"/>
        <v>89</v>
      </c>
      <c r="I8" s="656" t="s">
        <v>152</v>
      </c>
      <c r="J8" s="654">
        <v>70</v>
      </c>
      <c r="K8" s="654">
        <v>51</v>
      </c>
      <c r="L8" s="654">
        <v>56</v>
      </c>
      <c r="M8" s="654">
        <v>64</v>
      </c>
      <c r="N8" s="654">
        <f t="shared" si="2"/>
        <v>126</v>
      </c>
      <c r="O8" s="654">
        <f t="shared" si="2"/>
        <v>115</v>
      </c>
      <c r="P8" s="657">
        <f t="shared" si="3"/>
        <v>241</v>
      </c>
    </row>
    <row r="9" spans="1:16" ht="16.149999999999999" customHeight="1" x14ac:dyDescent="0.25">
      <c r="A9" s="653" t="s">
        <v>153</v>
      </c>
      <c r="B9" s="654">
        <v>50</v>
      </c>
      <c r="C9" s="654">
        <v>6</v>
      </c>
      <c r="D9" s="654">
        <v>34</v>
      </c>
      <c r="E9" s="654">
        <v>14</v>
      </c>
      <c r="F9" s="654">
        <f t="shared" si="0"/>
        <v>84</v>
      </c>
      <c r="G9" s="654">
        <f t="shared" si="0"/>
        <v>20</v>
      </c>
      <c r="H9" s="655">
        <f t="shared" si="1"/>
        <v>104</v>
      </c>
      <c r="I9" s="656" t="s">
        <v>153</v>
      </c>
      <c r="J9" s="654">
        <v>55</v>
      </c>
      <c r="K9" s="654">
        <v>42</v>
      </c>
      <c r="L9" s="654">
        <v>34</v>
      </c>
      <c r="M9" s="654">
        <v>73</v>
      </c>
      <c r="N9" s="654">
        <f t="shared" si="2"/>
        <v>89</v>
      </c>
      <c r="O9" s="654">
        <f t="shared" si="2"/>
        <v>115</v>
      </c>
      <c r="P9" s="657">
        <f t="shared" si="3"/>
        <v>204</v>
      </c>
    </row>
    <row r="10" spans="1:16" ht="16.149999999999999" customHeight="1" x14ac:dyDescent="0.25">
      <c r="A10" s="653" t="s">
        <v>154</v>
      </c>
      <c r="B10" s="654">
        <v>41</v>
      </c>
      <c r="C10" s="654">
        <v>10</v>
      </c>
      <c r="D10" s="654">
        <v>39</v>
      </c>
      <c r="E10" s="654">
        <v>7</v>
      </c>
      <c r="F10" s="654">
        <f t="shared" si="0"/>
        <v>80</v>
      </c>
      <c r="G10" s="654">
        <f t="shared" si="0"/>
        <v>17</v>
      </c>
      <c r="H10" s="655">
        <f t="shared" si="1"/>
        <v>97</v>
      </c>
      <c r="I10" s="656" t="s">
        <v>154</v>
      </c>
      <c r="J10" s="654">
        <v>49</v>
      </c>
      <c r="K10" s="654">
        <v>103</v>
      </c>
      <c r="L10" s="654">
        <v>107</v>
      </c>
      <c r="M10" s="654">
        <v>49</v>
      </c>
      <c r="N10" s="654">
        <f t="shared" si="2"/>
        <v>156</v>
      </c>
      <c r="O10" s="654">
        <f t="shared" si="2"/>
        <v>152</v>
      </c>
      <c r="P10" s="657">
        <f t="shared" si="3"/>
        <v>308</v>
      </c>
    </row>
    <row r="11" spans="1:16" ht="16.149999999999999" customHeight="1" x14ac:dyDescent="0.25">
      <c r="A11" s="653" t="s">
        <v>155</v>
      </c>
      <c r="B11" s="654">
        <v>54</v>
      </c>
      <c r="C11" s="654">
        <v>7</v>
      </c>
      <c r="D11" s="654">
        <v>34</v>
      </c>
      <c r="E11" s="654">
        <v>14</v>
      </c>
      <c r="F11" s="654">
        <f t="shared" si="0"/>
        <v>88</v>
      </c>
      <c r="G11" s="654">
        <f t="shared" si="0"/>
        <v>21</v>
      </c>
      <c r="H11" s="655">
        <f t="shared" si="1"/>
        <v>109</v>
      </c>
      <c r="I11" s="656" t="s">
        <v>155</v>
      </c>
      <c r="J11" s="654">
        <v>39</v>
      </c>
      <c r="K11" s="654">
        <v>129</v>
      </c>
      <c r="L11" s="654">
        <v>119</v>
      </c>
      <c r="M11" s="654">
        <v>61</v>
      </c>
      <c r="N11" s="654">
        <f t="shared" si="2"/>
        <v>158</v>
      </c>
      <c r="O11" s="654">
        <f t="shared" si="2"/>
        <v>190</v>
      </c>
      <c r="P11" s="657">
        <f t="shared" si="3"/>
        <v>348</v>
      </c>
    </row>
    <row r="12" spans="1:16" ht="16.149999999999999" customHeight="1" x14ac:dyDescent="0.25">
      <c r="A12" s="653" t="s">
        <v>227</v>
      </c>
      <c r="B12" s="654">
        <v>35</v>
      </c>
      <c r="C12" s="654">
        <v>7</v>
      </c>
      <c r="D12" s="654">
        <v>21</v>
      </c>
      <c r="E12" s="654">
        <v>9</v>
      </c>
      <c r="F12" s="654">
        <f t="shared" si="0"/>
        <v>56</v>
      </c>
      <c r="G12" s="654">
        <f t="shared" si="0"/>
        <v>16</v>
      </c>
      <c r="H12" s="655">
        <f t="shared" si="1"/>
        <v>72</v>
      </c>
      <c r="I12" s="656" t="s">
        <v>227</v>
      </c>
      <c r="J12" s="654">
        <v>77</v>
      </c>
      <c r="K12" s="654">
        <v>85</v>
      </c>
      <c r="L12" s="654">
        <v>85</v>
      </c>
      <c r="M12" s="654">
        <v>68</v>
      </c>
      <c r="N12" s="654">
        <f t="shared" si="2"/>
        <v>162</v>
      </c>
      <c r="O12" s="654">
        <f t="shared" si="2"/>
        <v>153</v>
      </c>
      <c r="P12" s="657">
        <f t="shared" si="3"/>
        <v>315</v>
      </c>
    </row>
    <row r="13" spans="1:16" ht="16.149999999999999" customHeight="1" x14ac:dyDescent="0.25">
      <c r="A13" s="653" t="s">
        <v>228</v>
      </c>
      <c r="B13" s="654">
        <v>39</v>
      </c>
      <c r="C13" s="654">
        <v>30</v>
      </c>
      <c r="D13" s="654">
        <v>27</v>
      </c>
      <c r="E13" s="654">
        <v>21</v>
      </c>
      <c r="F13" s="654">
        <f t="shared" si="0"/>
        <v>66</v>
      </c>
      <c r="G13" s="654">
        <f t="shared" si="0"/>
        <v>51</v>
      </c>
      <c r="H13" s="655">
        <f t="shared" si="1"/>
        <v>117</v>
      </c>
      <c r="I13" s="656" t="s">
        <v>228</v>
      </c>
      <c r="J13" s="654">
        <v>225</v>
      </c>
      <c r="K13" s="654">
        <v>58</v>
      </c>
      <c r="L13" s="654">
        <v>86</v>
      </c>
      <c r="M13" s="654">
        <v>171</v>
      </c>
      <c r="N13" s="654">
        <f t="shared" si="2"/>
        <v>311</v>
      </c>
      <c r="O13" s="654">
        <f t="shared" si="2"/>
        <v>229</v>
      </c>
      <c r="P13" s="657">
        <f t="shared" si="3"/>
        <v>540</v>
      </c>
    </row>
    <row r="14" spans="1:16" ht="16.149999999999999" customHeight="1" x14ac:dyDescent="0.25">
      <c r="A14" s="653" t="s">
        <v>229</v>
      </c>
      <c r="B14" s="654">
        <v>21</v>
      </c>
      <c r="C14" s="654">
        <v>13</v>
      </c>
      <c r="D14" s="654">
        <v>27</v>
      </c>
      <c r="E14" s="654">
        <v>16</v>
      </c>
      <c r="F14" s="654">
        <f t="shared" si="0"/>
        <v>48</v>
      </c>
      <c r="G14" s="654">
        <f t="shared" si="0"/>
        <v>29</v>
      </c>
      <c r="H14" s="655">
        <f t="shared" si="1"/>
        <v>77</v>
      </c>
      <c r="I14" s="656" t="s">
        <v>229</v>
      </c>
      <c r="J14" s="654">
        <v>181</v>
      </c>
      <c r="K14" s="654">
        <v>120</v>
      </c>
      <c r="L14" s="654">
        <v>199</v>
      </c>
      <c r="M14" s="654">
        <v>135</v>
      </c>
      <c r="N14" s="654">
        <f t="shared" si="2"/>
        <v>380</v>
      </c>
      <c r="O14" s="654">
        <f t="shared" si="2"/>
        <v>255</v>
      </c>
      <c r="P14" s="657">
        <f t="shared" si="3"/>
        <v>635</v>
      </c>
    </row>
    <row r="15" spans="1:16" ht="16.149999999999999" customHeight="1" x14ac:dyDescent="0.25">
      <c r="A15" s="653" t="s">
        <v>164</v>
      </c>
      <c r="B15" s="654">
        <v>112</v>
      </c>
      <c r="C15" s="654">
        <v>18</v>
      </c>
      <c r="D15" s="654">
        <v>42</v>
      </c>
      <c r="E15" s="654">
        <v>13</v>
      </c>
      <c r="F15" s="654">
        <f t="shared" si="0"/>
        <v>154</v>
      </c>
      <c r="G15" s="654">
        <f t="shared" si="0"/>
        <v>31</v>
      </c>
      <c r="H15" s="655">
        <f t="shared" si="1"/>
        <v>185</v>
      </c>
      <c r="I15" s="656" t="s">
        <v>164</v>
      </c>
      <c r="J15" s="654">
        <v>119</v>
      </c>
      <c r="K15" s="654">
        <v>52</v>
      </c>
      <c r="L15" s="654">
        <v>91</v>
      </c>
      <c r="M15" s="654">
        <v>142</v>
      </c>
      <c r="N15" s="654">
        <f t="shared" si="2"/>
        <v>210</v>
      </c>
      <c r="O15" s="654">
        <f t="shared" si="2"/>
        <v>194</v>
      </c>
      <c r="P15" s="657">
        <f t="shared" si="3"/>
        <v>404</v>
      </c>
    </row>
    <row r="16" spans="1:16" ht="16.149999999999999" customHeight="1" x14ac:dyDescent="0.25">
      <c r="A16" s="653" t="s">
        <v>161</v>
      </c>
      <c r="B16" s="654">
        <v>121</v>
      </c>
      <c r="C16" s="654">
        <v>1</v>
      </c>
      <c r="D16" s="654">
        <v>37</v>
      </c>
      <c r="E16" s="654">
        <v>17</v>
      </c>
      <c r="F16" s="654">
        <f t="shared" si="0"/>
        <v>158</v>
      </c>
      <c r="G16" s="654">
        <f t="shared" si="0"/>
        <v>18</v>
      </c>
      <c r="H16" s="655">
        <f t="shared" si="1"/>
        <v>176</v>
      </c>
      <c r="I16" s="656" t="s">
        <v>161</v>
      </c>
      <c r="J16" s="654">
        <v>96</v>
      </c>
      <c r="K16" s="654">
        <v>46</v>
      </c>
      <c r="L16" s="654">
        <v>54</v>
      </c>
      <c r="M16" s="654">
        <v>206</v>
      </c>
      <c r="N16" s="654">
        <f t="shared" si="2"/>
        <v>150</v>
      </c>
      <c r="O16" s="654">
        <f t="shared" si="2"/>
        <v>252</v>
      </c>
      <c r="P16" s="657">
        <f t="shared" si="3"/>
        <v>402</v>
      </c>
    </row>
    <row r="17" spans="1:16" ht="16.149999999999999" customHeight="1" x14ac:dyDescent="0.25">
      <c r="A17" s="653" t="s">
        <v>185</v>
      </c>
      <c r="B17" s="654">
        <v>153</v>
      </c>
      <c r="C17" s="654">
        <v>35</v>
      </c>
      <c r="D17" s="654">
        <v>27</v>
      </c>
      <c r="E17" s="654">
        <v>90</v>
      </c>
      <c r="F17" s="654">
        <f t="shared" si="0"/>
        <v>180</v>
      </c>
      <c r="G17" s="654">
        <f t="shared" si="0"/>
        <v>125</v>
      </c>
      <c r="H17" s="655">
        <f t="shared" si="1"/>
        <v>305</v>
      </c>
      <c r="I17" s="656" t="s">
        <v>185</v>
      </c>
      <c r="J17" s="654">
        <v>197</v>
      </c>
      <c r="K17" s="654">
        <v>110</v>
      </c>
      <c r="L17" s="654">
        <v>68</v>
      </c>
      <c r="M17" s="654">
        <v>257</v>
      </c>
      <c r="N17" s="654">
        <f t="shared" si="2"/>
        <v>265</v>
      </c>
      <c r="O17" s="654">
        <f t="shared" si="2"/>
        <v>367</v>
      </c>
      <c r="P17" s="657">
        <f t="shared" si="3"/>
        <v>632</v>
      </c>
    </row>
    <row r="18" spans="1:16" ht="16.149999999999999" customHeight="1" x14ac:dyDescent="0.25">
      <c r="A18" s="653" t="s">
        <v>186</v>
      </c>
      <c r="B18" s="654">
        <v>27</v>
      </c>
      <c r="C18" s="654">
        <v>4</v>
      </c>
      <c r="D18" s="654">
        <v>15</v>
      </c>
      <c r="E18" s="654">
        <v>1</v>
      </c>
      <c r="F18" s="654">
        <f t="shared" si="0"/>
        <v>42</v>
      </c>
      <c r="G18" s="654">
        <f t="shared" si="0"/>
        <v>5</v>
      </c>
      <c r="H18" s="655">
        <f t="shared" si="1"/>
        <v>47</v>
      </c>
      <c r="I18" s="656" t="s">
        <v>186</v>
      </c>
      <c r="J18" s="654">
        <v>10</v>
      </c>
      <c r="K18" s="654">
        <v>67</v>
      </c>
      <c r="L18" s="654">
        <v>30</v>
      </c>
      <c r="M18" s="654">
        <v>39</v>
      </c>
      <c r="N18" s="654">
        <f t="shared" si="2"/>
        <v>40</v>
      </c>
      <c r="O18" s="654">
        <f t="shared" si="2"/>
        <v>106</v>
      </c>
      <c r="P18" s="657">
        <f t="shared" si="3"/>
        <v>146</v>
      </c>
    </row>
    <row r="19" spans="1:16" ht="16.149999999999999" customHeight="1" x14ac:dyDescent="0.25">
      <c r="A19" s="653" t="s">
        <v>162</v>
      </c>
      <c r="B19" s="654">
        <v>59</v>
      </c>
      <c r="C19" s="654">
        <v>9</v>
      </c>
      <c r="D19" s="654">
        <v>12</v>
      </c>
      <c r="E19" s="654">
        <v>11</v>
      </c>
      <c r="F19" s="654">
        <f t="shared" si="0"/>
        <v>71</v>
      </c>
      <c r="G19" s="654">
        <f t="shared" si="0"/>
        <v>20</v>
      </c>
      <c r="H19" s="655">
        <f t="shared" si="1"/>
        <v>91</v>
      </c>
      <c r="I19" s="656" t="s">
        <v>162</v>
      </c>
      <c r="J19" s="654">
        <v>57</v>
      </c>
      <c r="K19" s="654">
        <v>55</v>
      </c>
      <c r="L19" s="654">
        <v>127</v>
      </c>
      <c r="M19" s="654">
        <v>80</v>
      </c>
      <c r="N19" s="654">
        <f t="shared" si="2"/>
        <v>184</v>
      </c>
      <c r="O19" s="654">
        <f t="shared" si="2"/>
        <v>135</v>
      </c>
      <c r="P19" s="657">
        <f t="shared" si="3"/>
        <v>319</v>
      </c>
    </row>
    <row r="20" spans="1:16" ht="16.149999999999999" customHeight="1" x14ac:dyDescent="0.25">
      <c r="A20" s="653" t="s">
        <v>187</v>
      </c>
      <c r="B20" s="654">
        <v>67</v>
      </c>
      <c r="C20" s="654">
        <v>5</v>
      </c>
      <c r="D20" s="654">
        <v>27</v>
      </c>
      <c r="E20" s="654">
        <v>58</v>
      </c>
      <c r="F20" s="654">
        <f t="shared" si="0"/>
        <v>94</v>
      </c>
      <c r="G20" s="654">
        <f t="shared" si="0"/>
        <v>63</v>
      </c>
      <c r="H20" s="655">
        <f t="shared" si="1"/>
        <v>157</v>
      </c>
      <c r="I20" s="710" t="s">
        <v>452</v>
      </c>
      <c r="J20" s="711">
        <v>33</v>
      </c>
      <c r="K20" s="711">
        <v>43</v>
      </c>
      <c r="L20" s="711">
        <v>42</v>
      </c>
      <c r="M20" s="711">
        <v>52</v>
      </c>
      <c r="N20" s="711">
        <f t="shared" si="2"/>
        <v>75</v>
      </c>
      <c r="O20" s="711">
        <f t="shared" si="2"/>
        <v>95</v>
      </c>
      <c r="P20" s="712">
        <f t="shared" si="3"/>
        <v>170</v>
      </c>
    </row>
    <row r="21" spans="1:16" ht="16.149999999999999" customHeight="1" x14ac:dyDescent="0.25">
      <c r="A21" s="653" t="s">
        <v>188</v>
      </c>
      <c r="B21" s="654">
        <v>36</v>
      </c>
      <c r="C21" s="654">
        <v>5</v>
      </c>
      <c r="D21" s="654">
        <v>16</v>
      </c>
      <c r="E21" s="654">
        <v>13</v>
      </c>
      <c r="F21" s="654">
        <f t="shared" si="0"/>
        <v>52</v>
      </c>
      <c r="G21" s="654">
        <f t="shared" si="0"/>
        <v>18</v>
      </c>
      <c r="H21" s="655">
        <f t="shared" si="1"/>
        <v>70</v>
      </c>
      <c r="I21" s="656" t="s">
        <v>188</v>
      </c>
      <c r="J21" s="654">
        <v>53</v>
      </c>
      <c r="K21" s="654">
        <v>78</v>
      </c>
      <c r="L21" s="654">
        <v>65</v>
      </c>
      <c r="M21" s="654">
        <v>100</v>
      </c>
      <c r="N21" s="654">
        <f t="shared" si="2"/>
        <v>118</v>
      </c>
      <c r="O21" s="654">
        <f t="shared" si="2"/>
        <v>178</v>
      </c>
      <c r="P21" s="657">
        <f t="shared" si="3"/>
        <v>296</v>
      </c>
    </row>
    <row r="22" spans="1:16" ht="16.149999999999999" customHeight="1" x14ac:dyDescent="0.25">
      <c r="A22" s="653" t="s">
        <v>230</v>
      </c>
      <c r="B22" s="654">
        <v>39</v>
      </c>
      <c r="C22" s="654">
        <v>0</v>
      </c>
      <c r="D22" s="654">
        <v>2</v>
      </c>
      <c r="E22" s="654">
        <v>43</v>
      </c>
      <c r="F22" s="654">
        <f t="shared" si="0"/>
        <v>41</v>
      </c>
      <c r="G22" s="654">
        <f t="shared" si="0"/>
        <v>43</v>
      </c>
      <c r="H22" s="655">
        <f t="shared" si="1"/>
        <v>84</v>
      </c>
      <c r="I22" s="656" t="s">
        <v>230</v>
      </c>
      <c r="J22" s="654">
        <v>60</v>
      </c>
      <c r="K22" s="654">
        <v>47</v>
      </c>
      <c r="L22" s="654">
        <v>58</v>
      </c>
      <c r="M22" s="654">
        <v>120</v>
      </c>
      <c r="N22" s="654">
        <f t="shared" si="2"/>
        <v>118</v>
      </c>
      <c r="O22" s="654">
        <f t="shared" si="2"/>
        <v>167</v>
      </c>
      <c r="P22" s="657">
        <f t="shared" si="3"/>
        <v>285</v>
      </c>
    </row>
    <row r="23" spans="1:16" ht="16.149999999999999" customHeight="1" x14ac:dyDescent="0.25">
      <c r="A23" s="653" t="s">
        <v>287</v>
      </c>
      <c r="B23" s="654">
        <v>75</v>
      </c>
      <c r="C23" s="654">
        <v>0</v>
      </c>
      <c r="D23" s="654">
        <v>0</v>
      </c>
      <c r="E23" s="654">
        <v>70</v>
      </c>
      <c r="F23" s="654">
        <f t="shared" si="0"/>
        <v>75</v>
      </c>
      <c r="G23" s="654">
        <f t="shared" si="0"/>
        <v>70</v>
      </c>
      <c r="H23" s="655">
        <f t="shared" si="1"/>
        <v>145</v>
      </c>
      <c r="I23" s="656" t="s">
        <v>287</v>
      </c>
      <c r="J23" s="654">
        <v>285</v>
      </c>
      <c r="K23" s="654">
        <v>0</v>
      </c>
      <c r="L23" s="654">
        <v>0</v>
      </c>
      <c r="M23" s="654">
        <v>252</v>
      </c>
      <c r="N23" s="654">
        <f t="shared" si="2"/>
        <v>285</v>
      </c>
      <c r="O23" s="654">
        <f t="shared" si="2"/>
        <v>252</v>
      </c>
      <c r="P23" s="657">
        <f t="shared" si="3"/>
        <v>537</v>
      </c>
    </row>
    <row r="24" spans="1:16" ht="16.149999999999999" customHeight="1" x14ac:dyDescent="0.25">
      <c r="A24" s="459" t="s">
        <v>82</v>
      </c>
      <c r="B24" s="266">
        <f t="shared" ref="B24:H24" si="4">SUM(B5:B23)</f>
        <v>1044</v>
      </c>
      <c r="C24" s="266">
        <f t="shared" si="4"/>
        <v>188</v>
      </c>
      <c r="D24" s="266">
        <f t="shared" si="4"/>
        <v>431</v>
      </c>
      <c r="E24" s="266">
        <f t="shared" si="4"/>
        <v>445</v>
      </c>
      <c r="F24" s="266">
        <f t="shared" si="4"/>
        <v>1475</v>
      </c>
      <c r="G24" s="266">
        <f t="shared" si="4"/>
        <v>633</v>
      </c>
      <c r="H24" s="658">
        <f t="shared" si="4"/>
        <v>2108</v>
      </c>
      <c r="I24" s="646" t="s">
        <v>82</v>
      </c>
      <c r="J24" s="266">
        <f t="shared" ref="J24:P24" si="5">SUM(J5:J23)</f>
        <v>1817</v>
      </c>
      <c r="K24" s="266">
        <f t="shared" si="5"/>
        <v>1153</v>
      </c>
      <c r="L24" s="266">
        <f t="shared" si="5"/>
        <v>1289</v>
      </c>
      <c r="M24" s="266">
        <f t="shared" si="5"/>
        <v>2017</v>
      </c>
      <c r="N24" s="266">
        <f t="shared" si="5"/>
        <v>3106</v>
      </c>
      <c r="O24" s="266">
        <f t="shared" si="5"/>
        <v>3170</v>
      </c>
      <c r="P24" s="659">
        <f t="shared" si="5"/>
        <v>6276</v>
      </c>
    </row>
    <row r="25" spans="1:16" ht="16.149999999999999" customHeight="1" x14ac:dyDescent="0.25">
      <c r="A25" s="310"/>
      <c r="B25" s="311"/>
      <c r="C25" s="311"/>
      <c r="D25" s="311"/>
      <c r="E25" s="311"/>
      <c r="F25" s="311"/>
      <c r="G25" s="311"/>
      <c r="H25" s="312"/>
      <c r="I25" s="311"/>
      <c r="J25" s="311"/>
      <c r="K25" s="311"/>
      <c r="L25" s="311"/>
      <c r="M25" s="311"/>
      <c r="N25" s="311"/>
      <c r="O25" s="311"/>
      <c r="P25" s="313"/>
    </row>
    <row r="26" spans="1:16" x14ac:dyDescent="0.25">
      <c r="A26" s="648" t="s">
        <v>68</v>
      </c>
      <c r="B26" s="642" t="s">
        <v>69</v>
      </c>
      <c r="C26" s="643"/>
      <c r="D26" s="642" t="s">
        <v>198</v>
      </c>
      <c r="E26" s="643"/>
      <c r="F26" s="642" t="s">
        <v>71</v>
      </c>
      <c r="G26" s="644"/>
      <c r="H26" s="645"/>
      <c r="I26" s="646" t="s">
        <v>234</v>
      </c>
      <c r="J26" s="642" t="s">
        <v>69</v>
      </c>
      <c r="K26" s="643"/>
      <c r="L26" s="642" t="s">
        <v>198</v>
      </c>
      <c r="M26" s="643"/>
      <c r="N26" s="642" t="s">
        <v>71</v>
      </c>
      <c r="O26" s="644"/>
      <c r="P26" s="647"/>
    </row>
    <row r="27" spans="1:16" x14ac:dyDescent="0.25">
      <c r="A27" s="648" t="s">
        <v>439</v>
      </c>
      <c r="B27" s="649" t="s">
        <v>72</v>
      </c>
      <c r="C27" s="649" t="s">
        <v>73</v>
      </c>
      <c r="D27" s="649" t="s">
        <v>72</v>
      </c>
      <c r="E27" s="649" t="s">
        <v>73</v>
      </c>
      <c r="F27" s="649" t="s">
        <v>72</v>
      </c>
      <c r="G27" s="649" t="s">
        <v>73</v>
      </c>
      <c r="H27" s="650" t="s">
        <v>74</v>
      </c>
      <c r="I27" s="651" t="s">
        <v>439</v>
      </c>
      <c r="J27" s="649" t="s">
        <v>72</v>
      </c>
      <c r="K27" s="649" t="s">
        <v>73</v>
      </c>
      <c r="L27" s="649" t="s">
        <v>72</v>
      </c>
      <c r="M27" s="649" t="s">
        <v>73</v>
      </c>
      <c r="N27" s="649" t="s">
        <v>72</v>
      </c>
      <c r="O27" s="649" t="s">
        <v>73</v>
      </c>
      <c r="P27" s="652" t="s">
        <v>74</v>
      </c>
    </row>
    <row r="28" spans="1:16" x14ac:dyDescent="0.25">
      <c r="A28" s="653" t="s">
        <v>149</v>
      </c>
      <c r="B28" s="654">
        <v>58</v>
      </c>
      <c r="C28" s="654">
        <v>36</v>
      </c>
      <c r="D28" s="654">
        <v>21</v>
      </c>
      <c r="E28" s="654">
        <v>18</v>
      </c>
      <c r="F28" s="654">
        <f>B28+D28</f>
        <v>79</v>
      </c>
      <c r="G28" s="654">
        <f>C28+E28</f>
        <v>54</v>
      </c>
      <c r="H28" s="655">
        <f>F28+G28</f>
        <v>133</v>
      </c>
      <c r="I28" s="656" t="s">
        <v>149</v>
      </c>
      <c r="J28" s="654">
        <v>60</v>
      </c>
      <c r="K28" s="654">
        <v>31</v>
      </c>
      <c r="L28" s="654">
        <v>47</v>
      </c>
      <c r="M28" s="654">
        <v>88</v>
      </c>
      <c r="N28" s="654">
        <f>J28+L28</f>
        <v>107</v>
      </c>
      <c r="O28" s="654">
        <f>K28+M28</f>
        <v>119</v>
      </c>
      <c r="P28" s="657">
        <f>N28+O28</f>
        <v>226</v>
      </c>
    </row>
    <row r="29" spans="1:16" x14ac:dyDescent="0.25">
      <c r="A29" s="653" t="s">
        <v>150</v>
      </c>
      <c r="B29" s="654">
        <v>75</v>
      </c>
      <c r="C29" s="654">
        <v>41</v>
      </c>
      <c r="D29" s="654">
        <v>16</v>
      </c>
      <c r="E29" s="654">
        <v>214</v>
      </c>
      <c r="F29" s="654">
        <f t="shared" ref="F29:G46" si="6">B29+D29</f>
        <v>91</v>
      </c>
      <c r="G29" s="654">
        <f t="shared" si="6"/>
        <v>255</v>
      </c>
      <c r="H29" s="655">
        <f t="shared" ref="H29:H46" si="7">F29+G29</f>
        <v>346</v>
      </c>
      <c r="I29" s="656" t="s">
        <v>150</v>
      </c>
      <c r="J29" s="654">
        <v>293</v>
      </c>
      <c r="K29" s="654">
        <v>25</v>
      </c>
      <c r="L29" s="654">
        <v>55</v>
      </c>
      <c r="M29" s="654">
        <v>96</v>
      </c>
      <c r="N29" s="654">
        <f t="shared" ref="N29:O46" si="8">J29+L29</f>
        <v>348</v>
      </c>
      <c r="O29" s="654">
        <f t="shared" si="8"/>
        <v>121</v>
      </c>
      <c r="P29" s="657">
        <f t="shared" ref="P29:P46" si="9">N29+O29</f>
        <v>469</v>
      </c>
    </row>
    <row r="30" spans="1:16" x14ac:dyDescent="0.25">
      <c r="A30" s="653" t="s">
        <v>151</v>
      </c>
      <c r="B30" s="654">
        <v>187</v>
      </c>
      <c r="C30" s="654">
        <v>20</v>
      </c>
      <c r="D30" s="654">
        <v>54</v>
      </c>
      <c r="E30" s="654">
        <v>18</v>
      </c>
      <c r="F30" s="654">
        <f t="shared" si="6"/>
        <v>241</v>
      </c>
      <c r="G30" s="654">
        <f t="shared" si="6"/>
        <v>38</v>
      </c>
      <c r="H30" s="655">
        <f t="shared" si="7"/>
        <v>279</v>
      </c>
      <c r="I30" s="656" t="s">
        <v>151</v>
      </c>
      <c r="J30" s="654">
        <v>57</v>
      </c>
      <c r="K30" s="654">
        <v>66</v>
      </c>
      <c r="L30" s="654">
        <v>34</v>
      </c>
      <c r="M30" s="654">
        <v>261</v>
      </c>
      <c r="N30" s="654">
        <f t="shared" si="8"/>
        <v>91</v>
      </c>
      <c r="O30" s="654">
        <f t="shared" si="8"/>
        <v>327</v>
      </c>
      <c r="P30" s="657">
        <f t="shared" si="9"/>
        <v>418</v>
      </c>
    </row>
    <row r="31" spans="1:16" x14ac:dyDescent="0.25">
      <c r="A31" s="653" t="s">
        <v>152</v>
      </c>
      <c r="B31" s="654">
        <v>213</v>
      </c>
      <c r="C31" s="654">
        <v>44</v>
      </c>
      <c r="D31" s="654">
        <v>106</v>
      </c>
      <c r="E31" s="654">
        <v>26</v>
      </c>
      <c r="F31" s="654">
        <f t="shared" si="6"/>
        <v>319</v>
      </c>
      <c r="G31" s="654">
        <f t="shared" si="6"/>
        <v>70</v>
      </c>
      <c r="H31" s="655">
        <f t="shared" si="7"/>
        <v>389</v>
      </c>
      <c r="I31" s="656" t="s">
        <v>152</v>
      </c>
      <c r="J31" s="654">
        <v>60</v>
      </c>
      <c r="K31" s="654">
        <v>74</v>
      </c>
      <c r="L31" s="654">
        <v>54</v>
      </c>
      <c r="M31" s="654">
        <v>189</v>
      </c>
      <c r="N31" s="654">
        <f t="shared" si="8"/>
        <v>114</v>
      </c>
      <c r="O31" s="654">
        <f t="shared" si="8"/>
        <v>263</v>
      </c>
      <c r="P31" s="657">
        <f t="shared" si="9"/>
        <v>377</v>
      </c>
    </row>
    <row r="32" spans="1:16" x14ac:dyDescent="0.25">
      <c r="A32" s="653" t="s">
        <v>153</v>
      </c>
      <c r="B32" s="654">
        <v>210</v>
      </c>
      <c r="C32" s="654">
        <v>45</v>
      </c>
      <c r="D32" s="654">
        <v>65</v>
      </c>
      <c r="E32" s="654">
        <v>45</v>
      </c>
      <c r="F32" s="654">
        <f t="shared" si="6"/>
        <v>275</v>
      </c>
      <c r="G32" s="654">
        <f t="shared" si="6"/>
        <v>90</v>
      </c>
      <c r="H32" s="655">
        <f t="shared" si="7"/>
        <v>365</v>
      </c>
      <c r="I32" s="656" t="s">
        <v>153</v>
      </c>
      <c r="J32" s="654">
        <v>116</v>
      </c>
      <c r="K32" s="654">
        <v>74</v>
      </c>
      <c r="L32" s="654">
        <v>68</v>
      </c>
      <c r="M32" s="654">
        <v>197</v>
      </c>
      <c r="N32" s="654">
        <f t="shared" si="8"/>
        <v>184</v>
      </c>
      <c r="O32" s="654">
        <f t="shared" si="8"/>
        <v>271</v>
      </c>
      <c r="P32" s="657">
        <f t="shared" si="9"/>
        <v>455</v>
      </c>
    </row>
    <row r="33" spans="1:16" x14ac:dyDescent="0.25">
      <c r="A33" s="653" t="s">
        <v>154</v>
      </c>
      <c r="B33" s="654">
        <v>127</v>
      </c>
      <c r="C33" s="654">
        <v>33</v>
      </c>
      <c r="D33" s="654">
        <v>117</v>
      </c>
      <c r="E33" s="654">
        <v>19</v>
      </c>
      <c r="F33" s="654">
        <f t="shared" si="6"/>
        <v>244</v>
      </c>
      <c r="G33" s="654">
        <f t="shared" si="6"/>
        <v>52</v>
      </c>
      <c r="H33" s="655">
        <f t="shared" si="7"/>
        <v>296</v>
      </c>
      <c r="I33" s="656" t="s">
        <v>154</v>
      </c>
      <c r="J33" s="654">
        <v>61</v>
      </c>
      <c r="K33" s="654">
        <v>143</v>
      </c>
      <c r="L33" s="654">
        <v>56</v>
      </c>
      <c r="M33" s="654">
        <v>156</v>
      </c>
      <c r="N33" s="654">
        <f t="shared" si="8"/>
        <v>117</v>
      </c>
      <c r="O33" s="654">
        <f t="shared" si="8"/>
        <v>299</v>
      </c>
      <c r="P33" s="657">
        <f t="shared" si="9"/>
        <v>416</v>
      </c>
    </row>
    <row r="34" spans="1:16" x14ac:dyDescent="0.25">
      <c r="A34" s="653" t="s">
        <v>155</v>
      </c>
      <c r="B34" s="654">
        <v>170</v>
      </c>
      <c r="C34" s="654">
        <v>66</v>
      </c>
      <c r="D34" s="654">
        <v>148</v>
      </c>
      <c r="E34" s="654">
        <v>38</v>
      </c>
      <c r="F34" s="654">
        <f t="shared" si="6"/>
        <v>318</v>
      </c>
      <c r="G34" s="654">
        <f t="shared" si="6"/>
        <v>104</v>
      </c>
      <c r="H34" s="655">
        <f t="shared" si="7"/>
        <v>422</v>
      </c>
      <c r="I34" s="656" t="s">
        <v>155</v>
      </c>
      <c r="J34" s="654">
        <v>67</v>
      </c>
      <c r="K34" s="654">
        <v>149</v>
      </c>
      <c r="L34" s="654">
        <v>91</v>
      </c>
      <c r="M34" s="654">
        <v>189</v>
      </c>
      <c r="N34" s="654">
        <f t="shared" si="8"/>
        <v>158</v>
      </c>
      <c r="O34" s="654">
        <f t="shared" si="8"/>
        <v>338</v>
      </c>
      <c r="P34" s="657">
        <f t="shared" si="9"/>
        <v>496</v>
      </c>
    </row>
    <row r="35" spans="1:16" x14ac:dyDescent="0.25">
      <c r="A35" s="653" t="s">
        <v>227</v>
      </c>
      <c r="B35" s="654">
        <v>132</v>
      </c>
      <c r="C35" s="654">
        <v>38</v>
      </c>
      <c r="D35" s="654">
        <v>87</v>
      </c>
      <c r="E35" s="654">
        <v>74</v>
      </c>
      <c r="F35" s="654">
        <f t="shared" si="6"/>
        <v>219</v>
      </c>
      <c r="G35" s="654">
        <f t="shared" si="6"/>
        <v>112</v>
      </c>
      <c r="H35" s="655">
        <f t="shared" si="7"/>
        <v>331</v>
      </c>
      <c r="I35" s="656" t="s">
        <v>227</v>
      </c>
      <c r="J35" s="654">
        <v>105</v>
      </c>
      <c r="K35" s="654">
        <v>75</v>
      </c>
      <c r="L35" s="654">
        <v>80</v>
      </c>
      <c r="M35" s="654">
        <v>183</v>
      </c>
      <c r="N35" s="654">
        <f t="shared" si="8"/>
        <v>185</v>
      </c>
      <c r="O35" s="654">
        <f t="shared" si="8"/>
        <v>258</v>
      </c>
      <c r="P35" s="657">
        <f t="shared" si="9"/>
        <v>443</v>
      </c>
    </row>
    <row r="36" spans="1:16" x14ac:dyDescent="0.25">
      <c r="A36" s="653" t="s">
        <v>228</v>
      </c>
      <c r="B36" s="654">
        <v>121</v>
      </c>
      <c r="C36" s="654">
        <v>222</v>
      </c>
      <c r="D36" s="654">
        <v>47</v>
      </c>
      <c r="E36" s="654">
        <v>258</v>
      </c>
      <c r="F36" s="654">
        <f t="shared" si="6"/>
        <v>168</v>
      </c>
      <c r="G36" s="654">
        <f t="shared" si="6"/>
        <v>480</v>
      </c>
      <c r="H36" s="655">
        <f t="shared" si="7"/>
        <v>648</v>
      </c>
      <c r="I36" s="656" t="s">
        <v>228</v>
      </c>
      <c r="J36" s="654">
        <v>217</v>
      </c>
      <c r="K36" s="654">
        <v>63</v>
      </c>
      <c r="L36" s="654">
        <v>149</v>
      </c>
      <c r="M36" s="654">
        <v>245</v>
      </c>
      <c r="N36" s="654">
        <f t="shared" si="8"/>
        <v>366</v>
      </c>
      <c r="O36" s="654">
        <f t="shared" si="8"/>
        <v>308</v>
      </c>
      <c r="P36" s="657">
        <f t="shared" si="9"/>
        <v>674</v>
      </c>
    </row>
    <row r="37" spans="1:16" x14ac:dyDescent="0.25">
      <c r="A37" s="653" t="s">
        <v>229</v>
      </c>
      <c r="B37" s="654">
        <v>79</v>
      </c>
      <c r="C37" s="654">
        <v>171</v>
      </c>
      <c r="D37" s="654">
        <v>19</v>
      </c>
      <c r="E37" s="654">
        <v>150</v>
      </c>
      <c r="F37" s="654">
        <f t="shared" si="6"/>
        <v>98</v>
      </c>
      <c r="G37" s="654">
        <f t="shared" si="6"/>
        <v>321</v>
      </c>
      <c r="H37" s="655">
        <f t="shared" si="7"/>
        <v>419</v>
      </c>
      <c r="I37" s="656" t="s">
        <v>229</v>
      </c>
      <c r="J37" s="654">
        <v>208</v>
      </c>
      <c r="K37" s="654">
        <v>111</v>
      </c>
      <c r="L37" s="654">
        <v>233</v>
      </c>
      <c r="M37" s="654">
        <v>138</v>
      </c>
      <c r="N37" s="654">
        <f t="shared" si="8"/>
        <v>441</v>
      </c>
      <c r="O37" s="654">
        <f t="shared" si="8"/>
        <v>249</v>
      </c>
      <c r="P37" s="657">
        <f t="shared" si="9"/>
        <v>690</v>
      </c>
    </row>
    <row r="38" spans="1:16" x14ac:dyDescent="0.25">
      <c r="A38" s="653" t="s">
        <v>164</v>
      </c>
      <c r="B38" s="654">
        <v>297</v>
      </c>
      <c r="C38" s="654">
        <v>26</v>
      </c>
      <c r="D38" s="654">
        <v>52</v>
      </c>
      <c r="E38" s="654">
        <v>47</v>
      </c>
      <c r="F38" s="654">
        <f t="shared" si="6"/>
        <v>349</v>
      </c>
      <c r="G38" s="654">
        <f t="shared" si="6"/>
        <v>73</v>
      </c>
      <c r="H38" s="655">
        <f t="shared" si="7"/>
        <v>422</v>
      </c>
      <c r="I38" s="656" t="s">
        <v>164</v>
      </c>
      <c r="J38" s="654">
        <v>148</v>
      </c>
      <c r="K38" s="654">
        <v>68</v>
      </c>
      <c r="L38" s="654">
        <v>110</v>
      </c>
      <c r="M38" s="654">
        <v>285</v>
      </c>
      <c r="N38" s="654">
        <f t="shared" si="8"/>
        <v>258</v>
      </c>
      <c r="O38" s="654">
        <f t="shared" si="8"/>
        <v>353</v>
      </c>
      <c r="P38" s="657">
        <f t="shared" si="9"/>
        <v>611</v>
      </c>
    </row>
    <row r="39" spans="1:16" x14ac:dyDescent="0.25">
      <c r="A39" s="653" t="s">
        <v>161</v>
      </c>
      <c r="B39" s="654">
        <v>341</v>
      </c>
      <c r="C39" s="654">
        <v>15</v>
      </c>
      <c r="D39" s="654">
        <v>51</v>
      </c>
      <c r="E39" s="654">
        <v>44</v>
      </c>
      <c r="F39" s="654">
        <f t="shared" si="6"/>
        <v>392</v>
      </c>
      <c r="G39" s="654">
        <f t="shared" si="6"/>
        <v>59</v>
      </c>
      <c r="H39" s="655">
        <f t="shared" si="7"/>
        <v>451</v>
      </c>
      <c r="I39" s="656" t="s">
        <v>161</v>
      </c>
      <c r="J39" s="654">
        <v>147</v>
      </c>
      <c r="K39" s="654">
        <v>57</v>
      </c>
      <c r="L39" s="654">
        <v>68</v>
      </c>
      <c r="M39" s="654">
        <v>453</v>
      </c>
      <c r="N39" s="654">
        <f t="shared" si="8"/>
        <v>215</v>
      </c>
      <c r="O39" s="654">
        <f t="shared" si="8"/>
        <v>510</v>
      </c>
      <c r="P39" s="657">
        <f t="shared" si="9"/>
        <v>725</v>
      </c>
    </row>
    <row r="40" spans="1:16" x14ac:dyDescent="0.25">
      <c r="A40" s="653" t="s">
        <v>185</v>
      </c>
      <c r="B40" s="654">
        <v>354</v>
      </c>
      <c r="C40" s="654">
        <v>123</v>
      </c>
      <c r="D40" s="654">
        <v>87</v>
      </c>
      <c r="E40" s="654">
        <v>68</v>
      </c>
      <c r="F40" s="654">
        <f t="shared" si="6"/>
        <v>441</v>
      </c>
      <c r="G40" s="654">
        <f t="shared" si="6"/>
        <v>191</v>
      </c>
      <c r="H40" s="655">
        <f t="shared" si="7"/>
        <v>632</v>
      </c>
      <c r="I40" s="656" t="s">
        <v>185</v>
      </c>
      <c r="J40" s="654">
        <v>197</v>
      </c>
      <c r="K40" s="654">
        <v>97</v>
      </c>
      <c r="L40" s="654">
        <v>118</v>
      </c>
      <c r="M40" s="654">
        <v>609</v>
      </c>
      <c r="N40" s="654">
        <f t="shared" si="8"/>
        <v>315</v>
      </c>
      <c r="O40" s="654">
        <f t="shared" si="8"/>
        <v>706</v>
      </c>
      <c r="P40" s="657">
        <f t="shared" si="9"/>
        <v>1021</v>
      </c>
    </row>
    <row r="41" spans="1:16" x14ac:dyDescent="0.25">
      <c r="A41" s="653" t="s">
        <v>186</v>
      </c>
      <c r="B41" s="654">
        <v>71</v>
      </c>
      <c r="C41" s="654">
        <v>17</v>
      </c>
      <c r="D41" s="654">
        <v>50</v>
      </c>
      <c r="E41" s="654">
        <v>8</v>
      </c>
      <c r="F41" s="654">
        <f t="shared" si="6"/>
        <v>121</v>
      </c>
      <c r="G41" s="654">
        <f t="shared" si="6"/>
        <v>25</v>
      </c>
      <c r="H41" s="655">
        <f t="shared" si="7"/>
        <v>146</v>
      </c>
      <c r="I41" s="656" t="s">
        <v>186</v>
      </c>
      <c r="J41" s="654">
        <v>20</v>
      </c>
      <c r="K41" s="654">
        <v>59</v>
      </c>
      <c r="L41" s="654">
        <v>20</v>
      </c>
      <c r="M41" s="654">
        <v>74</v>
      </c>
      <c r="N41" s="654">
        <f t="shared" si="8"/>
        <v>40</v>
      </c>
      <c r="O41" s="654">
        <f t="shared" si="8"/>
        <v>133</v>
      </c>
      <c r="P41" s="657">
        <f t="shared" si="9"/>
        <v>173</v>
      </c>
    </row>
    <row r="42" spans="1:16" x14ac:dyDescent="0.25">
      <c r="A42" s="653" t="s">
        <v>162</v>
      </c>
      <c r="B42" s="654">
        <v>101</v>
      </c>
      <c r="C42" s="654">
        <v>93</v>
      </c>
      <c r="D42" s="654">
        <v>81</v>
      </c>
      <c r="E42" s="654">
        <v>49</v>
      </c>
      <c r="F42" s="654">
        <f t="shared" si="6"/>
        <v>182</v>
      </c>
      <c r="G42" s="654">
        <f t="shared" si="6"/>
        <v>142</v>
      </c>
      <c r="H42" s="655">
        <f t="shared" si="7"/>
        <v>324</v>
      </c>
      <c r="I42" s="656" t="s">
        <v>162</v>
      </c>
      <c r="J42" s="654">
        <v>60</v>
      </c>
      <c r="K42" s="654">
        <v>98</v>
      </c>
      <c r="L42" s="654">
        <v>64</v>
      </c>
      <c r="M42" s="654">
        <v>169</v>
      </c>
      <c r="N42" s="654">
        <f t="shared" si="8"/>
        <v>124</v>
      </c>
      <c r="O42" s="654">
        <f t="shared" si="8"/>
        <v>267</v>
      </c>
      <c r="P42" s="657">
        <f t="shared" si="9"/>
        <v>391</v>
      </c>
    </row>
    <row r="43" spans="1:16" x14ac:dyDescent="0.25">
      <c r="A43" s="653" t="s">
        <v>187</v>
      </c>
      <c r="B43" s="654">
        <v>56</v>
      </c>
      <c r="C43" s="654">
        <v>30</v>
      </c>
      <c r="D43" s="654">
        <v>50</v>
      </c>
      <c r="E43" s="654">
        <v>30</v>
      </c>
      <c r="F43" s="654">
        <f t="shared" si="6"/>
        <v>106</v>
      </c>
      <c r="G43" s="654">
        <f t="shared" si="6"/>
        <v>60</v>
      </c>
      <c r="H43" s="655">
        <f t="shared" si="7"/>
        <v>166</v>
      </c>
      <c r="I43" s="710" t="s">
        <v>452</v>
      </c>
      <c r="J43" s="711">
        <v>93</v>
      </c>
      <c r="K43" s="711">
        <v>64</v>
      </c>
      <c r="L43" s="711">
        <v>27</v>
      </c>
      <c r="M43" s="711">
        <v>111</v>
      </c>
      <c r="N43" s="711"/>
      <c r="O43" s="711"/>
      <c r="P43" s="712"/>
    </row>
    <row r="44" spans="1:16" x14ac:dyDescent="0.25">
      <c r="A44" s="653" t="s">
        <v>188</v>
      </c>
      <c r="B44" s="654">
        <v>143</v>
      </c>
      <c r="C44" s="654">
        <v>25</v>
      </c>
      <c r="D44" s="654">
        <v>50</v>
      </c>
      <c r="E44" s="654">
        <v>80</v>
      </c>
      <c r="F44" s="654">
        <f t="shared" si="6"/>
        <v>193</v>
      </c>
      <c r="G44" s="654">
        <f t="shared" si="6"/>
        <v>105</v>
      </c>
      <c r="H44" s="655">
        <f t="shared" si="7"/>
        <v>298</v>
      </c>
      <c r="I44" s="656" t="s">
        <v>188</v>
      </c>
      <c r="J44" s="654">
        <v>51</v>
      </c>
      <c r="K44" s="654">
        <v>82</v>
      </c>
      <c r="L44" s="654">
        <v>45</v>
      </c>
      <c r="M44" s="654">
        <v>158</v>
      </c>
      <c r="N44" s="654">
        <f t="shared" si="8"/>
        <v>96</v>
      </c>
      <c r="O44" s="654">
        <f t="shared" si="8"/>
        <v>240</v>
      </c>
      <c r="P44" s="657">
        <f t="shared" si="9"/>
        <v>336</v>
      </c>
    </row>
    <row r="45" spans="1:16" x14ac:dyDescent="0.25">
      <c r="A45" s="653" t="s">
        <v>230</v>
      </c>
      <c r="B45" s="654">
        <v>102</v>
      </c>
      <c r="C45" s="654">
        <v>19</v>
      </c>
      <c r="D45" s="654">
        <v>11</v>
      </c>
      <c r="E45" s="654">
        <v>90</v>
      </c>
      <c r="F45" s="654">
        <f t="shared" si="6"/>
        <v>113</v>
      </c>
      <c r="G45" s="654">
        <f t="shared" si="6"/>
        <v>109</v>
      </c>
      <c r="H45" s="655">
        <f t="shared" si="7"/>
        <v>222</v>
      </c>
      <c r="I45" s="656" t="s">
        <v>230</v>
      </c>
      <c r="J45" s="654">
        <v>106</v>
      </c>
      <c r="K45" s="654">
        <v>43</v>
      </c>
      <c r="L45" s="654">
        <v>41</v>
      </c>
      <c r="M45" s="654">
        <v>145</v>
      </c>
      <c r="N45" s="654">
        <f t="shared" si="8"/>
        <v>147</v>
      </c>
      <c r="O45" s="654">
        <f t="shared" si="8"/>
        <v>188</v>
      </c>
      <c r="P45" s="657">
        <f t="shared" si="9"/>
        <v>335</v>
      </c>
    </row>
    <row r="46" spans="1:16" x14ac:dyDescent="0.25">
      <c r="A46" s="653" t="s">
        <v>287</v>
      </c>
      <c r="B46" s="654">
        <v>166</v>
      </c>
      <c r="C46" s="654">
        <v>0</v>
      </c>
      <c r="D46" s="654">
        <v>0</v>
      </c>
      <c r="E46" s="654">
        <v>196</v>
      </c>
      <c r="F46" s="654">
        <f t="shared" si="6"/>
        <v>166</v>
      </c>
      <c r="G46" s="654">
        <f t="shared" si="6"/>
        <v>196</v>
      </c>
      <c r="H46" s="655">
        <f t="shared" si="7"/>
        <v>362</v>
      </c>
      <c r="I46" s="656" t="s">
        <v>287</v>
      </c>
      <c r="J46" s="654">
        <v>287</v>
      </c>
      <c r="K46" s="654">
        <v>0</v>
      </c>
      <c r="L46" s="654">
        <v>0</v>
      </c>
      <c r="M46" s="654">
        <v>282</v>
      </c>
      <c r="N46" s="654">
        <f t="shared" si="8"/>
        <v>287</v>
      </c>
      <c r="O46" s="654">
        <f t="shared" si="8"/>
        <v>282</v>
      </c>
      <c r="P46" s="657">
        <f t="shared" si="9"/>
        <v>569</v>
      </c>
    </row>
    <row r="47" spans="1:16" x14ac:dyDescent="0.25">
      <c r="A47" s="459" t="s">
        <v>82</v>
      </c>
      <c r="B47" s="266">
        <f t="shared" ref="B47:H47" si="10">SUM(B28:B46)</f>
        <v>3003</v>
      </c>
      <c r="C47" s="266">
        <f t="shared" si="10"/>
        <v>1064</v>
      </c>
      <c r="D47" s="266">
        <f t="shared" si="10"/>
        <v>1112</v>
      </c>
      <c r="E47" s="266">
        <f t="shared" si="10"/>
        <v>1472</v>
      </c>
      <c r="F47" s="266">
        <f t="shared" si="10"/>
        <v>4115</v>
      </c>
      <c r="G47" s="266">
        <f t="shared" si="10"/>
        <v>2536</v>
      </c>
      <c r="H47" s="658">
        <f t="shared" si="10"/>
        <v>6651</v>
      </c>
      <c r="I47" s="646" t="s">
        <v>82</v>
      </c>
      <c r="J47" s="266">
        <v>2353</v>
      </c>
      <c r="K47" s="266">
        <f t="shared" ref="K47:P47" si="11">SUM(K28:K46)</f>
        <v>1379</v>
      </c>
      <c r="L47" s="266">
        <f t="shared" si="11"/>
        <v>1360</v>
      </c>
      <c r="M47" s="266">
        <f t="shared" si="11"/>
        <v>4028</v>
      </c>
      <c r="N47" s="266">
        <f t="shared" si="11"/>
        <v>3593</v>
      </c>
      <c r="O47" s="266">
        <f t="shared" si="11"/>
        <v>5232</v>
      </c>
      <c r="P47" s="659">
        <f t="shared" si="11"/>
        <v>8825</v>
      </c>
    </row>
    <row r="48" spans="1:16" x14ac:dyDescent="0.25">
      <c r="A48" s="504"/>
      <c r="B48" s="505"/>
      <c r="C48" s="505"/>
      <c r="D48" s="505"/>
      <c r="E48" s="505"/>
      <c r="F48" s="505"/>
      <c r="G48" s="505"/>
      <c r="H48" s="506"/>
      <c r="I48" s="501"/>
      <c r="J48" s="502"/>
      <c r="K48" s="502"/>
      <c r="L48" s="502"/>
      <c r="M48" s="502"/>
      <c r="N48" s="502"/>
      <c r="O48" s="502"/>
      <c r="P48" s="503"/>
    </row>
    <row r="49" spans="1:16" x14ac:dyDescent="0.25">
      <c r="A49" s="648" t="s">
        <v>83</v>
      </c>
      <c r="B49" s="642" t="s">
        <v>69</v>
      </c>
      <c r="C49" s="643"/>
      <c r="D49" s="642" t="s">
        <v>198</v>
      </c>
      <c r="E49" s="643"/>
      <c r="F49" s="642" t="s">
        <v>71</v>
      </c>
      <c r="G49" s="644"/>
      <c r="H49" s="645"/>
      <c r="I49" s="646" t="s">
        <v>235</v>
      </c>
      <c r="J49" s="642" t="s">
        <v>69</v>
      </c>
      <c r="K49" s="643"/>
      <c r="L49" s="642" t="s">
        <v>198</v>
      </c>
      <c r="M49" s="643"/>
      <c r="N49" s="642" t="s">
        <v>71</v>
      </c>
      <c r="O49" s="644"/>
      <c r="P49" s="647"/>
    </row>
    <row r="50" spans="1:16" x14ac:dyDescent="0.25">
      <c r="A50" s="648" t="s">
        <v>439</v>
      </c>
      <c r="B50" s="649" t="s">
        <v>72</v>
      </c>
      <c r="C50" s="649" t="s">
        <v>73</v>
      </c>
      <c r="D50" s="649" t="s">
        <v>72</v>
      </c>
      <c r="E50" s="649" t="s">
        <v>73</v>
      </c>
      <c r="F50" s="649" t="s">
        <v>72</v>
      </c>
      <c r="G50" s="649" t="s">
        <v>73</v>
      </c>
      <c r="H50" s="650" t="s">
        <v>74</v>
      </c>
      <c r="I50" s="651" t="s">
        <v>439</v>
      </c>
      <c r="J50" s="649" t="s">
        <v>72</v>
      </c>
      <c r="K50" s="649" t="s">
        <v>73</v>
      </c>
      <c r="L50" s="649" t="s">
        <v>72</v>
      </c>
      <c r="M50" s="649" t="s">
        <v>73</v>
      </c>
      <c r="N50" s="649" t="s">
        <v>72</v>
      </c>
      <c r="O50" s="649" t="s">
        <v>73</v>
      </c>
      <c r="P50" s="652" t="s">
        <v>74</v>
      </c>
    </row>
    <row r="51" spans="1:16" x14ac:dyDescent="0.25">
      <c r="A51" s="653" t="s">
        <v>149</v>
      </c>
      <c r="B51" s="654">
        <v>78</v>
      </c>
      <c r="C51" s="654">
        <v>20</v>
      </c>
      <c r="D51" s="654">
        <v>31</v>
      </c>
      <c r="E51" s="654">
        <v>39</v>
      </c>
      <c r="F51" s="654">
        <f t="shared" ref="F51:G69" si="12">B51+D51</f>
        <v>109</v>
      </c>
      <c r="G51" s="654">
        <f t="shared" si="12"/>
        <v>59</v>
      </c>
      <c r="H51" s="655">
        <f t="shared" ref="H51:H69" si="13">F51+G51</f>
        <v>168</v>
      </c>
      <c r="I51" s="656" t="s">
        <v>149</v>
      </c>
      <c r="J51" s="629" t="s">
        <v>502</v>
      </c>
      <c r="K51" s="630"/>
      <c r="L51" s="630"/>
      <c r="M51" s="630"/>
      <c r="N51" s="630"/>
      <c r="O51" s="630"/>
      <c r="P51" s="631"/>
    </row>
    <row r="52" spans="1:16" x14ac:dyDescent="0.25">
      <c r="A52" s="653" t="s">
        <v>150</v>
      </c>
      <c r="B52" s="654">
        <v>68</v>
      </c>
      <c r="C52" s="654">
        <v>26</v>
      </c>
      <c r="D52" s="654">
        <v>10</v>
      </c>
      <c r="E52" s="654">
        <v>87</v>
      </c>
      <c r="F52" s="654">
        <f t="shared" si="12"/>
        <v>78</v>
      </c>
      <c r="G52" s="654">
        <f t="shared" si="12"/>
        <v>113</v>
      </c>
      <c r="H52" s="655">
        <f t="shared" si="13"/>
        <v>191</v>
      </c>
      <c r="I52" s="656" t="s">
        <v>150</v>
      </c>
      <c r="J52" s="632"/>
      <c r="K52" s="633"/>
      <c r="L52" s="633"/>
      <c r="M52" s="633"/>
      <c r="N52" s="633"/>
      <c r="O52" s="633"/>
      <c r="P52" s="634"/>
    </row>
    <row r="53" spans="1:16" x14ac:dyDescent="0.25">
      <c r="A53" s="653" t="s">
        <v>151</v>
      </c>
      <c r="B53" s="654">
        <v>150</v>
      </c>
      <c r="C53" s="654">
        <v>33</v>
      </c>
      <c r="D53" s="654">
        <v>52</v>
      </c>
      <c r="E53" s="654">
        <v>37</v>
      </c>
      <c r="F53" s="654">
        <f t="shared" si="12"/>
        <v>202</v>
      </c>
      <c r="G53" s="654">
        <f t="shared" si="12"/>
        <v>70</v>
      </c>
      <c r="H53" s="655">
        <f t="shared" si="13"/>
        <v>272</v>
      </c>
      <c r="I53" s="656" t="s">
        <v>151</v>
      </c>
      <c r="J53" s="632"/>
      <c r="K53" s="633"/>
      <c r="L53" s="633"/>
      <c r="M53" s="633"/>
      <c r="N53" s="633"/>
      <c r="O53" s="633"/>
      <c r="P53" s="634"/>
    </row>
    <row r="54" spans="1:16" x14ac:dyDescent="0.25">
      <c r="A54" s="653" t="s">
        <v>152</v>
      </c>
      <c r="B54" s="654">
        <v>122</v>
      </c>
      <c r="C54" s="654">
        <v>61</v>
      </c>
      <c r="D54" s="654">
        <v>95</v>
      </c>
      <c r="E54" s="654">
        <v>60</v>
      </c>
      <c r="F54" s="654">
        <f t="shared" si="12"/>
        <v>217</v>
      </c>
      <c r="G54" s="654">
        <f t="shared" si="12"/>
        <v>121</v>
      </c>
      <c r="H54" s="655">
        <f t="shared" si="13"/>
        <v>338</v>
      </c>
      <c r="I54" s="656" t="s">
        <v>152</v>
      </c>
      <c r="J54" s="632"/>
      <c r="K54" s="633"/>
      <c r="L54" s="633"/>
      <c r="M54" s="633"/>
      <c r="N54" s="633"/>
      <c r="O54" s="633"/>
      <c r="P54" s="634"/>
    </row>
    <row r="55" spans="1:16" x14ac:dyDescent="0.25">
      <c r="A55" s="653" t="s">
        <v>153</v>
      </c>
      <c r="B55" s="654">
        <v>95</v>
      </c>
      <c r="C55" s="654">
        <v>45</v>
      </c>
      <c r="D55" s="654">
        <v>64</v>
      </c>
      <c r="E55" s="654">
        <v>46</v>
      </c>
      <c r="F55" s="654">
        <f t="shared" si="12"/>
        <v>159</v>
      </c>
      <c r="G55" s="654">
        <f t="shared" si="12"/>
        <v>91</v>
      </c>
      <c r="H55" s="655">
        <f t="shared" si="13"/>
        <v>250</v>
      </c>
      <c r="I55" s="656" t="s">
        <v>153</v>
      </c>
      <c r="J55" s="632"/>
      <c r="K55" s="633"/>
      <c r="L55" s="633"/>
      <c r="M55" s="633"/>
      <c r="N55" s="633"/>
      <c r="O55" s="633"/>
      <c r="P55" s="634"/>
    </row>
    <row r="56" spans="1:16" x14ac:dyDescent="0.25">
      <c r="A56" s="653" t="s">
        <v>154</v>
      </c>
      <c r="B56" s="654">
        <v>84</v>
      </c>
      <c r="C56" s="654">
        <v>97</v>
      </c>
      <c r="D56" s="654">
        <v>173</v>
      </c>
      <c r="E56" s="654">
        <v>45</v>
      </c>
      <c r="F56" s="654">
        <f t="shared" si="12"/>
        <v>257</v>
      </c>
      <c r="G56" s="654">
        <f t="shared" si="12"/>
        <v>142</v>
      </c>
      <c r="H56" s="655">
        <f t="shared" si="13"/>
        <v>399</v>
      </c>
      <c r="I56" s="656" t="s">
        <v>154</v>
      </c>
      <c r="J56" s="632"/>
      <c r="K56" s="633"/>
      <c r="L56" s="633"/>
      <c r="M56" s="633"/>
      <c r="N56" s="633"/>
      <c r="O56" s="633"/>
      <c r="P56" s="634"/>
    </row>
    <row r="57" spans="1:16" x14ac:dyDescent="0.25">
      <c r="A57" s="653" t="s">
        <v>155</v>
      </c>
      <c r="B57" s="654">
        <v>91</v>
      </c>
      <c r="C57" s="654">
        <v>97</v>
      </c>
      <c r="D57" s="654">
        <v>152</v>
      </c>
      <c r="E57" s="654">
        <v>38</v>
      </c>
      <c r="F57" s="654">
        <f t="shared" si="12"/>
        <v>243</v>
      </c>
      <c r="G57" s="654">
        <f t="shared" si="12"/>
        <v>135</v>
      </c>
      <c r="H57" s="655">
        <f t="shared" si="13"/>
        <v>378</v>
      </c>
      <c r="I57" s="656" t="s">
        <v>155</v>
      </c>
      <c r="J57" s="632"/>
      <c r="K57" s="633"/>
      <c r="L57" s="633"/>
      <c r="M57" s="633"/>
      <c r="N57" s="633"/>
      <c r="O57" s="633"/>
      <c r="P57" s="634"/>
    </row>
    <row r="58" spans="1:16" x14ac:dyDescent="0.25">
      <c r="A58" s="653" t="s">
        <v>227</v>
      </c>
      <c r="B58" s="654">
        <v>129</v>
      </c>
      <c r="C58" s="654">
        <v>60</v>
      </c>
      <c r="D58" s="654">
        <v>90</v>
      </c>
      <c r="E58" s="654">
        <v>54</v>
      </c>
      <c r="F58" s="654">
        <f t="shared" si="12"/>
        <v>219</v>
      </c>
      <c r="G58" s="654">
        <f t="shared" si="12"/>
        <v>114</v>
      </c>
      <c r="H58" s="655">
        <f t="shared" si="13"/>
        <v>333</v>
      </c>
      <c r="I58" s="656" t="s">
        <v>227</v>
      </c>
      <c r="J58" s="632"/>
      <c r="K58" s="633"/>
      <c r="L58" s="633"/>
      <c r="M58" s="633"/>
      <c r="N58" s="633"/>
      <c r="O58" s="633"/>
      <c r="P58" s="634"/>
    </row>
    <row r="59" spans="1:16" x14ac:dyDescent="0.25">
      <c r="A59" s="653" t="s">
        <v>228</v>
      </c>
      <c r="B59" s="654">
        <v>249</v>
      </c>
      <c r="C59" s="654">
        <v>179</v>
      </c>
      <c r="D59" s="654">
        <v>135</v>
      </c>
      <c r="E59" s="654">
        <v>288</v>
      </c>
      <c r="F59" s="654">
        <f t="shared" si="12"/>
        <v>384</v>
      </c>
      <c r="G59" s="654">
        <f t="shared" si="12"/>
        <v>467</v>
      </c>
      <c r="H59" s="655">
        <f t="shared" si="13"/>
        <v>851</v>
      </c>
      <c r="I59" s="656" t="s">
        <v>228</v>
      </c>
      <c r="J59" s="632"/>
      <c r="K59" s="633"/>
      <c r="L59" s="633"/>
      <c r="M59" s="633"/>
      <c r="N59" s="633"/>
      <c r="O59" s="633"/>
      <c r="P59" s="634"/>
    </row>
    <row r="60" spans="1:16" x14ac:dyDescent="0.25">
      <c r="A60" s="653" t="s">
        <v>229</v>
      </c>
      <c r="B60" s="654">
        <v>214</v>
      </c>
      <c r="C60" s="654">
        <v>253</v>
      </c>
      <c r="D60" s="654">
        <v>167</v>
      </c>
      <c r="E60" s="654">
        <v>228</v>
      </c>
      <c r="F60" s="654">
        <f t="shared" si="12"/>
        <v>381</v>
      </c>
      <c r="G60" s="654">
        <f t="shared" si="12"/>
        <v>481</v>
      </c>
      <c r="H60" s="655">
        <f t="shared" si="13"/>
        <v>862</v>
      </c>
      <c r="I60" s="656" t="s">
        <v>229</v>
      </c>
      <c r="J60" s="632"/>
      <c r="K60" s="633"/>
      <c r="L60" s="633"/>
      <c r="M60" s="633"/>
      <c r="N60" s="633"/>
      <c r="O60" s="633"/>
      <c r="P60" s="634"/>
    </row>
    <row r="61" spans="1:16" x14ac:dyDescent="0.25">
      <c r="A61" s="653" t="s">
        <v>164</v>
      </c>
      <c r="B61" s="654">
        <v>246</v>
      </c>
      <c r="C61" s="654">
        <v>69</v>
      </c>
      <c r="D61" s="654">
        <v>71</v>
      </c>
      <c r="E61" s="654">
        <v>82</v>
      </c>
      <c r="F61" s="654">
        <f t="shared" si="12"/>
        <v>317</v>
      </c>
      <c r="G61" s="654">
        <f t="shared" si="12"/>
        <v>151</v>
      </c>
      <c r="H61" s="655">
        <f t="shared" si="13"/>
        <v>468</v>
      </c>
      <c r="I61" s="656" t="s">
        <v>164</v>
      </c>
      <c r="J61" s="632"/>
      <c r="K61" s="713"/>
      <c r="L61" s="713"/>
      <c r="M61" s="713"/>
      <c r="N61" s="713"/>
      <c r="O61" s="713"/>
      <c r="P61" s="634"/>
    </row>
    <row r="62" spans="1:16" x14ac:dyDescent="0.25">
      <c r="A62" s="653" t="s">
        <v>161</v>
      </c>
      <c r="B62" s="654">
        <v>299</v>
      </c>
      <c r="C62" s="654">
        <v>26</v>
      </c>
      <c r="D62" s="654">
        <v>44</v>
      </c>
      <c r="E62" s="654">
        <v>104</v>
      </c>
      <c r="F62" s="654">
        <f t="shared" si="12"/>
        <v>343</v>
      </c>
      <c r="G62" s="654">
        <f t="shared" si="12"/>
        <v>130</v>
      </c>
      <c r="H62" s="655">
        <f t="shared" si="13"/>
        <v>473</v>
      </c>
      <c r="I62" s="656" t="s">
        <v>161</v>
      </c>
      <c r="J62" s="714"/>
      <c r="K62" s="715"/>
      <c r="L62" s="715"/>
      <c r="M62" s="715"/>
      <c r="N62" s="715"/>
      <c r="O62" s="715"/>
      <c r="P62" s="716"/>
    </row>
    <row r="63" spans="1:16" x14ac:dyDescent="0.25">
      <c r="A63" s="653" t="s">
        <v>185</v>
      </c>
      <c r="B63" s="654">
        <v>328</v>
      </c>
      <c r="C63" s="654">
        <v>199</v>
      </c>
      <c r="D63" s="654">
        <v>94</v>
      </c>
      <c r="E63" s="654">
        <v>119</v>
      </c>
      <c r="F63" s="654">
        <f t="shared" si="12"/>
        <v>422</v>
      </c>
      <c r="G63" s="654">
        <f t="shared" si="12"/>
        <v>318</v>
      </c>
      <c r="H63" s="655">
        <f t="shared" si="13"/>
        <v>740</v>
      </c>
      <c r="I63" s="656" t="s">
        <v>185</v>
      </c>
      <c r="J63" s="714"/>
      <c r="K63" s="715"/>
      <c r="L63" s="715"/>
      <c r="M63" s="715"/>
      <c r="N63" s="715"/>
      <c r="O63" s="715"/>
      <c r="P63" s="716"/>
    </row>
    <row r="64" spans="1:16" x14ac:dyDescent="0.25">
      <c r="A64" s="653" t="s">
        <v>186</v>
      </c>
      <c r="B64" s="654">
        <v>48</v>
      </c>
      <c r="C64" s="654">
        <v>28</v>
      </c>
      <c r="D64" s="654">
        <v>46</v>
      </c>
      <c r="E64" s="654">
        <v>33</v>
      </c>
      <c r="F64" s="654">
        <f t="shared" si="12"/>
        <v>94</v>
      </c>
      <c r="G64" s="654">
        <f t="shared" si="12"/>
        <v>61</v>
      </c>
      <c r="H64" s="655">
        <f t="shared" si="13"/>
        <v>155</v>
      </c>
      <c r="I64" s="656" t="s">
        <v>186</v>
      </c>
      <c r="J64" s="714"/>
      <c r="K64" s="715"/>
      <c r="L64" s="715"/>
      <c r="M64" s="715"/>
      <c r="N64" s="715"/>
      <c r="O64" s="715"/>
      <c r="P64" s="716"/>
    </row>
    <row r="65" spans="1:16" x14ac:dyDescent="0.25">
      <c r="A65" s="653" t="s">
        <v>162</v>
      </c>
      <c r="B65" s="654">
        <v>88</v>
      </c>
      <c r="C65" s="654">
        <v>49</v>
      </c>
      <c r="D65" s="654">
        <v>61</v>
      </c>
      <c r="E65" s="654">
        <v>39</v>
      </c>
      <c r="F65" s="654">
        <f t="shared" si="12"/>
        <v>149</v>
      </c>
      <c r="G65" s="654">
        <f t="shared" si="12"/>
        <v>88</v>
      </c>
      <c r="H65" s="655">
        <f t="shared" si="13"/>
        <v>237</v>
      </c>
      <c r="I65" s="656" t="s">
        <v>162</v>
      </c>
      <c r="J65" s="714"/>
      <c r="K65" s="715"/>
      <c r="L65" s="715"/>
      <c r="M65" s="715"/>
      <c r="N65" s="715"/>
      <c r="O65" s="715"/>
      <c r="P65" s="716"/>
    </row>
    <row r="66" spans="1:16" x14ac:dyDescent="0.25">
      <c r="A66" s="653" t="s">
        <v>187</v>
      </c>
      <c r="B66" s="654">
        <v>33</v>
      </c>
      <c r="C66" s="654">
        <v>47</v>
      </c>
      <c r="D66" s="654">
        <v>66</v>
      </c>
      <c r="E66" s="654">
        <v>50</v>
      </c>
      <c r="F66" s="654">
        <f t="shared" si="12"/>
        <v>99</v>
      </c>
      <c r="G66" s="654">
        <f t="shared" si="12"/>
        <v>97</v>
      </c>
      <c r="H66" s="655">
        <f t="shared" si="13"/>
        <v>196</v>
      </c>
      <c r="I66" s="710" t="s">
        <v>452</v>
      </c>
      <c r="J66" s="714"/>
      <c r="K66" s="715"/>
      <c r="L66" s="715"/>
      <c r="M66" s="715"/>
      <c r="N66" s="715"/>
      <c r="O66" s="715"/>
      <c r="P66" s="716"/>
    </row>
    <row r="67" spans="1:16" x14ac:dyDescent="0.25">
      <c r="A67" s="653" t="s">
        <v>188</v>
      </c>
      <c r="B67" s="654">
        <v>86</v>
      </c>
      <c r="C67" s="654">
        <v>119</v>
      </c>
      <c r="D67" s="654">
        <v>190</v>
      </c>
      <c r="E67" s="654">
        <v>62</v>
      </c>
      <c r="F67" s="654">
        <f t="shared" si="12"/>
        <v>276</v>
      </c>
      <c r="G67" s="654">
        <f t="shared" si="12"/>
        <v>181</v>
      </c>
      <c r="H67" s="655">
        <f t="shared" si="13"/>
        <v>457</v>
      </c>
      <c r="I67" s="656" t="s">
        <v>188</v>
      </c>
      <c r="J67" s="714"/>
      <c r="K67" s="715"/>
      <c r="L67" s="715"/>
      <c r="M67" s="715"/>
      <c r="N67" s="715"/>
      <c r="O67" s="715"/>
      <c r="P67" s="716"/>
    </row>
    <row r="68" spans="1:16" x14ac:dyDescent="0.25">
      <c r="A68" s="653" t="s">
        <v>230</v>
      </c>
      <c r="B68" s="654">
        <v>129</v>
      </c>
      <c r="C68" s="654">
        <v>86</v>
      </c>
      <c r="D68" s="654">
        <v>63</v>
      </c>
      <c r="E68" s="654">
        <v>118</v>
      </c>
      <c r="F68" s="654">
        <f t="shared" si="12"/>
        <v>192</v>
      </c>
      <c r="G68" s="654">
        <f t="shared" si="12"/>
        <v>204</v>
      </c>
      <c r="H68" s="655">
        <f t="shared" si="13"/>
        <v>396</v>
      </c>
      <c r="I68" s="656" t="s">
        <v>230</v>
      </c>
      <c r="J68" s="714"/>
      <c r="K68" s="715"/>
      <c r="L68" s="715"/>
      <c r="M68" s="715"/>
      <c r="N68" s="715"/>
      <c r="O68" s="715"/>
      <c r="P68" s="716"/>
    </row>
    <row r="69" spans="1:16" x14ac:dyDescent="0.25">
      <c r="A69" s="653" t="s">
        <v>287</v>
      </c>
      <c r="B69" s="654">
        <v>499</v>
      </c>
      <c r="C69" s="654">
        <v>0</v>
      </c>
      <c r="D69" s="654">
        <v>0</v>
      </c>
      <c r="E69" s="654">
        <v>434</v>
      </c>
      <c r="F69" s="654">
        <f t="shared" si="12"/>
        <v>499</v>
      </c>
      <c r="G69" s="654">
        <f t="shared" si="12"/>
        <v>434</v>
      </c>
      <c r="H69" s="655">
        <f t="shared" si="13"/>
        <v>933</v>
      </c>
      <c r="I69" s="656" t="s">
        <v>287</v>
      </c>
      <c r="J69" s="714"/>
      <c r="K69" s="715"/>
      <c r="L69" s="715"/>
      <c r="M69" s="715"/>
      <c r="N69" s="715"/>
      <c r="O69" s="715"/>
      <c r="P69" s="716"/>
    </row>
    <row r="70" spans="1:16" ht="15.75" thickBot="1" x14ac:dyDescent="0.3">
      <c r="A70" s="268" t="s">
        <v>82</v>
      </c>
      <c r="B70" s="269">
        <f t="shared" ref="B70:H70" si="14">SUM(B51:B69)</f>
        <v>3036</v>
      </c>
      <c r="C70" s="269">
        <f t="shared" si="14"/>
        <v>1494</v>
      </c>
      <c r="D70" s="269">
        <f t="shared" si="14"/>
        <v>1604</v>
      </c>
      <c r="E70" s="269">
        <f t="shared" si="14"/>
        <v>1963</v>
      </c>
      <c r="F70" s="269">
        <f t="shared" si="14"/>
        <v>4640</v>
      </c>
      <c r="G70" s="269">
        <f t="shared" si="14"/>
        <v>3457</v>
      </c>
      <c r="H70" s="717">
        <f t="shared" si="14"/>
        <v>8097</v>
      </c>
      <c r="I70" s="268" t="s">
        <v>82</v>
      </c>
      <c r="J70" s="718"/>
      <c r="K70" s="719"/>
      <c r="L70" s="719"/>
      <c r="M70" s="719"/>
      <c r="N70" s="719"/>
      <c r="O70" s="719"/>
      <c r="P70" s="720"/>
    </row>
    <row r="71" spans="1:16" ht="15.75" thickTop="1" x14ac:dyDescent="0.25">
      <c r="A71" s="308"/>
      <c r="I71" s="308"/>
    </row>
    <row r="72" spans="1:16" x14ac:dyDescent="0.25">
      <c r="A72" s="314"/>
      <c r="I72" s="314"/>
    </row>
    <row r="73" spans="1:16" x14ac:dyDescent="0.25">
      <c r="A73" s="499"/>
      <c r="B73" s="721"/>
      <c r="C73" s="721"/>
      <c r="D73" s="721"/>
    </row>
  </sheetData>
  <mergeCells count="24">
    <mergeCell ref="A73:D73"/>
    <mergeCell ref="L49:M49"/>
    <mergeCell ref="N49:P49"/>
    <mergeCell ref="I48:P48"/>
    <mergeCell ref="A48:H48"/>
    <mergeCell ref="B49:C49"/>
    <mergeCell ref="D49:E49"/>
    <mergeCell ref="F49:H49"/>
    <mergeCell ref="J49:K49"/>
    <mergeCell ref="J51:P70"/>
    <mergeCell ref="N26:P26"/>
    <mergeCell ref="A1:P1"/>
    <mergeCell ref="A2:P2"/>
    <mergeCell ref="B3:C3"/>
    <mergeCell ref="D3:E3"/>
    <mergeCell ref="F3:H3"/>
    <mergeCell ref="J3:K3"/>
    <mergeCell ref="L3:M3"/>
    <mergeCell ref="N3:P3"/>
    <mergeCell ref="B26:C26"/>
    <mergeCell ref="D26:E26"/>
    <mergeCell ref="F26:H26"/>
    <mergeCell ref="J26:K26"/>
    <mergeCell ref="L26:M26"/>
  </mergeCells>
  <pageMargins left="0.70866141732283472" right="0.70866141732283472" top="0.74803149606299213" bottom="0.74803149606299213" header="0.31496062992125984" footer="0.31496062992125984"/>
  <pageSetup paperSize="9" scale="4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zoomScale="65" zoomScaleNormal="65" zoomScalePageLayoutView="75" workbookViewId="0">
      <selection activeCell="U26" sqref="U26"/>
    </sheetView>
  </sheetViews>
  <sheetFormatPr defaultRowHeight="15" x14ac:dyDescent="0.25"/>
  <cols>
    <col min="1" max="1" width="36.1640625" style="276" customWidth="1"/>
    <col min="2" max="2" width="13.83203125" style="276" bestFit="1" customWidth="1"/>
    <col min="3" max="3" width="13.1640625" style="276" bestFit="1" customWidth="1"/>
    <col min="4" max="4" width="13.83203125" style="276" bestFit="1" customWidth="1"/>
    <col min="5" max="5" width="13.1640625" style="276" bestFit="1" customWidth="1"/>
    <col min="6" max="6" width="13.83203125" style="276" bestFit="1" customWidth="1"/>
    <col min="7" max="7" width="13.1640625" style="276" bestFit="1" customWidth="1"/>
    <col min="8" max="8" width="13.1640625" style="276" customWidth="1"/>
    <col min="9" max="9" width="29.1640625" style="276" bestFit="1" customWidth="1"/>
    <col min="10" max="10" width="13.83203125" style="276" bestFit="1" customWidth="1"/>
    <col min="11" max="11" width="13.1640625" style="276" bestFit="1" customWidth="1"/>
    <col min="12" max="12" width="13.83203125" style="276" bestFit="1" customWidth="1"/>
    <col min="13" max="13" width="13.1640625" style="276" bestFit="1" customWidth="1"/>
    <col min="14" max="14" width="13.83203125" style="276" bestFit="1" customWidth="1"/>
    <col min="15" max="15" width="13.1640625" style="276" bestFit="1" customWidth="1"/>
    <col min="16" max="16" width="13.1640625" style="276" customWidth="1"/>
    <col min="17" max="16384" width="9.33203125" style="276"/>
  </cols>
  <sheetData>
    <row r="1" spans="1:16" ht="15.75" customHeight="1" thickTop="1" x14ac:dyDescent="0.25">
      <c r="A1" s="548" t="s">
        <v>523</v>
      </c>
      <c r="B1" s="595"/>
      <c r="C1" s="595"/>
      <c r="D1" s="595"/>
      <c r="E1" s="595"/>
      <c r="F1" s="595"/>
      <c r="G1" s="595"/>
      <c r="H1" s="595"/>
      <c r="I1" s="667"/>
      <c r="J1" s="667"/>
      <c r="K1" s="667"/>
      <c r="L1" s="667"/>
      <c r="M1" s="667"/>
      <c r="N1" s="667"/>
      <c r="O1" s="667"/>
      <c r="P1" s="668"/>
    </row>
    <row r="2" spans="1:16" ht="16.149999999999999" customHeight="1" x14ac:dyDescent="0.25">
      <c r="A2" s="669" t="s">
        <v>498</v>
      </c>
      <c r="B2" s="670"/>
      <c r="C2" s="670"/>
      <c r="D2" s="670"/>
      <c r="E2" s="670"/>
      <c r="F2" s="670"/>
      <c r="G2" s="670"/>
      <c r="H2" s="670"/>
      <c r="I2" s="670"/>
      <c r="J2" s="670"/>
      <c r="K2" s="670"/>
      <c r="L2" s="670"/>
      <c r="M2" s="670"/>
      <c r="N2" s="670"/>
      <c r="O2" s="670"/>
      <c r="P2" s="671"/>
    </row>
    <row r="3" spans="1:16" x14ac:dyDescent="0.25">
      <c r="A3" s="272" t="s">
        <v>232</v>
      </c>
      <c r="B3" s="604" t="s">
        <v>69</v>
      </c>
      <c r="C3" s="672"/>
      <c r="D3" s="604" t="s">
        <v>328</v>
      </c>
      <c r="E3" s="672"/>
      <c r="F3" s="604" t="s">
        <v>71</v>
      </c>
      <c r="G3" s="605"/>
      <c r="H3" s="606"/>
      <c r="I3" s="619" t="s">
        <v>236</v>
      </c>
      <c r="J3" s="604" t="s">
        <v>69</v>
      </c>
      <c r="K3" s="672"/>
      <c r="L3" s="604" t="s">
        <v>328</v>
      </c>
      <c r="M3" s="672"/>
      <c r="N3" s="604" t="s">
        <v>71</v>
      </c>
      <c r="O3" s="605"/>
      <c r="P3" s="608"/>
    </row>
    <row r="4" spans="1:16" x14ac:dyDescent="0.25">
      <c r="A4" s="462" t="s">
        <v>439</v>
      </c>
      <c r="B4" s="609" t="s">
        <v>72</v>
      </c>
      <c r="C4" s="609" t="s">
        <v>73</v>
      </c>
      <c r="D4" s="609" t="s">
        <v>72</v>
      </c>
      <c r="E4" s="609" t="s">
        <v>73</v>
      </c>
      <c r="F4" s="609" t="s">
        <v>72</v>
      </c>
      <c r="G4" s="609" t="s">
        <v>73</v>
      </c>
      <c r="H4" s="610" t="s">
        <v>74</v>
      </c>
      <c r="I4" s="673" t="s">
        <v>439</v>
      </c>
      <c r="J4" s="609" t="s">
        <v>72</v>
      </c>
      <c r="K4" s="609" t="s">
        <v>73</v>
      </c>
      <c r="L4" s="609" t="s">
        <v>72</v>
      </c>
      <c r="M4" s="609" t="s">
        <v>73</v>
      </c>
      <c r="N4" s="609" t="s">
        <v>72</v>
      </c>
      <c r="O4" s="609" t="s">
        <v>73</v>
      </c>
      <c r="P4" s="611" t="s">
        <v>74</v>
      </c>
    </row>
    <row r="5" spans="1:16" x14ac:dyDescent="0.25">
      <c r="A5" s="612" t="s">
        <v>204</v>
      </c>
      <c r="B5" s="674">
        <v>125</v>
      </c>
      <c r="C5" s="674">
        <v>0</v>
      </c>
      <c r="D5" s="674">
        <v>0</v>
      </c>
      <c r="E5" s="674">
        <v>21</v>
      </c>
      <c r="F5" s="674">
        <f t="shared" ref="F5:G16" si="0">B5+D5</f>
        <v>125</v>
      </c>
      <c r="G5" s="674">
        <f t="shared" si="0"/>
        <v>21</v>
      </c>
      <c r="H5" s="675">
        <f t="shared" ref="H5:H16" si="1">F5+G5</f>
        <v>146</v>
      </c>
      <c r="I5" s="615" t="s">
        <v>204</v>
      </c>
      <c r="J5" s="674">
        <v>283</v>
      </c>
      <c r="K5" s="674">
        <v>0</v>
      </c>
      <c r="L5" s="674">
        <v>0</v>
      </c>
      <c r="M5" s="674">
        <v>387</v>
      </c>
      <c r="N5" s="674">
        <f t="shared" ref="N5:O16" si="2">J5+L5</f>
        <v>283</v>
      </c>
      <c r="O5" s="674">
        <f t="shared" si="2"/>
        <v>387</v>
      </c>
      <c r="P5" s="676">
        <f t="shared" ref="P5:P16" si="3">N5+O5</f>
        <v>670</v>
      </c>
    </row>
    <row r="6" spans="1:16" x14ac:dyDescent="0.25">
      <c r="A6" s="612" t="s">
        <v>205</v>
      </c>
      <c r="B6" s="674">
        <v>29</v>
      </c>
      <c r="C6" s="674">
        <v>4</v>
      </c>
      <c r="D6" s="674">
        <v>1</v>
      </c>
      <c r="E6" s="674">
        <v>5</v>
      </c>
      <c r="F6" s="674">
        <f t="shared" si="0"/>
        <v>30</v>
      </c>
      <c r="G6" s="674">
        <f t="shared" si="0"/>
        <v>9</v>
      </c>
      <c r="H6" s="675">
        <f t="shared" si="1"/>
        <v>39</v>
      </c>
      <c r="I6" s="615" t="s">
        <v>205</v>
      </c>
      <c r="J6" s="674">
        <v>34</v>
      </c>
      <c r="K6" s="674">
        <v>19</v>
      </c>
      <c r="L6" s="674">
        <v>5</v>
      </c>
      <c r="M6" s="674">
        <v>51</v>
      </c>
      <c r="N6" s="674">
        <f t="shared" si="2"/>
        <v>39</v>
      </c>
      <c r="O6" s="674">
        <f t="shared" si="2"/>
        <v>70</v>
      </c>
      <c r="P6" s="676">
        <f t="shared" si="3"/>
        <v>109</v>
      </c>
    </row>
    <row r="7" spans="1:16" x14ac:dyDescent="0.25">
      <c r="A7" s="612" t="s">
        <v>206</v>
      </c>
      <c r="B7" s="674">
        <v>41</v>
      </c>
      <c r="C7" s="674">
        <v>7</v>
      </c>
      <c r="D7" s="674">
        <v>1</v>
      </c>
      <c r="E7" s="674">
        <v>7</v>
      </c>
      <c r="F7" s="674">
        <f t="shared" si="0"/>
        <v>42</v>
      </c>
      <c r="G7" s="674">
        <f t="shared" si="0"/>
        <v>14</v>
      </c>
      <c r="H7" s="675">
        <f t="shared" si="1"/>
        <v>56</v>
      </c>
      <c r="I7" s="615" t="s">
        <v>206</v>
      </c>
      <c r="J7" s="674">
        <v>21</v>
      </c>
      <c r="K7" s="674">
        <v>24</v>
      </c>
      <c r="L7" s="674">
        <v>22</v>
      </c>
      <c r="M7" s="674">
        <v>70</v>
      </c>
      <c r="N7" s="674">
        <f t="shared" si="2"/>
        <v>43</v>
      </c>
      <c r="O7" s="674">
        <f t="shared" si="2"/>
        <v>94</v>
      </c>
      <c r="P7" s="676">
        <f t="shared" si="3"/>
        <v>137</v>
      </c>
    </row>
    <row r="8" spans="1:16" x14ac:dyDescent="0.25">
      <c r="A8" s="612" t="s">
        <v>207</v>
      </c>
      <c r="B8" s="674">
        <v>25</v>
      </c>
      <c r="C8" s="674">
        <v>2</v>
      </c>
      <c r="D8" s="674">
        <v>5</v>
      </c>
      <c r="E8" s="674">
        <v>6</v>
      </c>
      <c r="F8" s="674">
        <f t="shared" si="0"/>
        <v>30</v>
      </c>
      <c r="G8" s="674">
        <f t="shared" si="0"/>
        <v>8</v>
      </c>
      <c r="H8" s="675">
        <f t="shared" si="1"/>
        <v>38</v>
      </c>
      <c r="I8" s="615" t="s">
        <v>207</v>
      </c>
      <c r="J8" s="674">
        <v>72</v>
      </c>
      <c r="K8" s="674">
        <v>36</v>
      </c>
      <c r="L8" s="674">
        <v>32</v>
      </c>
      <c r="M8" s="674">
        <v>54</v>
      </c>
      <c r="N8" s="674">
        <f t="shared" si="2"/>
        <v>104</v>
      </c>
      <c r="O8" s="674">
        <f t="shared" si="2"/>
        <v>90</v>
      </c>
      <c r="P8" s="676">
        <f t="shared" si="3"/>
        <v>194</v>
      </c>
    </row>
    <row r="9" spans="1:16" x14ac:dyDescent="0.25">
      <c r="A9" s="612" t="s">
        <v>197</v>
      </c>
      <c r="B9" s="674">
        <v>40</v>
      </c>
      <c r="C9" s="674">
        <v>1</v>
      </c>
      <c r="D9" s="674">
        <v>5</v>
      </c>
      <c r="E9" s="674">
        <v>2</v>
      </c>
      <c r="F9" s="674">
        <f t="shared" si="0"/>
        <v>45</v>
      </c>
      <c r="G9" s="674">
        <f t="shared" si="0"/>
        <v>3</v>
      </c>
      <c r="H9" s="675">
        <f t="shared" si="1"/>
        <v>48</v>
      </c>
      <c r="I9" s="615" t="s">
        <v>197</v>
      </c>
      <c r="J9" s="674">
        <v>79</v>
      </c>
      <c r="K9" s="674">
        <v>62</v>
      </c>
      <c r="L9" s="674">
        <v>91</v>
      </c>
      <c r="M9" s="674">
        <v>90</v>
      </c>
      <c r="N9" s="674">
        <f t="shared" si="2"/>
        <v>170</v>
      </c>
      <c r="O9" s="674">
        <f t="shared" si="2"/>
        <v>152</v>
      </c>
      <c r="P9" s="676">
        <f t="shared" si="3"/>
        <v>322</v>
      </c>
    </row>
    <row r="10" spans="1:16" x14ac:dyDescent="0.25">
      <c r="A10" s="612" t="s">
        <v>196</v>
      </c>
      <c r="B10" s="674">
        <v>37</v>
      </c>
      <c r="C10" s="674">
        <v>2</v>
      </c>
      <c r="D10" s="674">
        <v>3</v>
      </c>
      <c r="E10" s="674">
        <v>2</v>
      </c>
      <c r="F10" s="674">
        <f t="shared" si="0"/>
        <v>40</v>
      </c>
      <c r="G10" s="674">
        <f t="shared" si="0"/>
        <v>4</v>
      </c>
      <c r="H10" s="675">
        <f t="shared" si="1"/>
        <v>44</v>
      </c>
      <c r="I10" s="615" t="s">
        <v>196</v>
      </c>
      <c r="J10" s="674">
        <v>33</v>
      </c>
      <c r="K10" s="674">
        <v>30</v>
      </c>
      <c r="L10" s="674">
        <v>52</v>
      </c>
      <c r="M10" s="674">
        <v>37</v>
      </c>
      <c r="N10" s="674">
        <f t="shared" si="2"/>
        <v>85</v>
      </c>
      <c r="O10" s="674">
        <f t="shared" si="2"/>
        <v>67</v>
      </c>
      <c r="P10" s="676">
        <f t="shared" si="3"/>
        <v>152</v>
      </c>
    </row>
    <row r="11" spans="1:16" x14ac:dyDescent="0.25">
      <c r="A11" s="612" t="s">
        <v>195</v>
      </c>
      <c r="B11" s="674">
        <v>73</v>
      </c>
      <c r="C11" s="674">
        <v>7</v>
      </c>
      <c r="D11" s="674">
        <v>10</v>
      </c>
      <c r="E11" s="674">
        <v>5</v>
      </c>
      <c r="F11" s="674">
        <f t="shared" si="0"/>
        <v>83</v>
      </c>
      <c r="G11" s="674">
        <f t="shared" si="0"/>
        <v>12</v>
      </c>
      <c r="H11" s="675">
        <f t="shared" si="1"/>
        <v>95</v>
      </c>
      <c r="I11" s="615" t="s">
        <v>195</v>
      </c>
      <c r="J11" s="674">
        <v>93</v>
      </c>
      <c r="K11" s="674">
        <v>71</v>
      </c>
      <c r="L11" s="674">
        <v>82</v>
      </c>
      <c r="M11" s="674">
        <v>102</v>
      </c>
      <c r="N11" s="674">
        <f t="shared" si="2"/>
        <v>175</v>
      </c>
      <c r="O11" s="674">
        <f t="shared" si="2"/>
        <v>173</v>
      </c>
      <c r="P11" s="676">
        <f t="shared" si="3"/>
        <v>348</v>
      </c>
    </row>
    <row r="12" spans="1:16" x14ac:dyDescent="0.25">
      <c r="A12" s="612" t="s">
        <v>194</v>
      </c>
      <c r="B12" s="674">
        <v>54</v>
      </c>
      <c r="C12" s="674">
        <v>4</v>
      </c>
      <c r="D12" s="674">
        <v>9</v>
      </c>
      <c r="E12" s="674">
        <v>8</v>
      </c>
      <c r="F12" s="674">
        <f t="shared" si="0"/>
        <v>63</v>
      </c>
      <c r="G12" s="674">
        <f t="shared" si="0"/>
        <v>12</v>
      </c>
      <c r="H12" s="675">
        <f t="shared" si="1"/>
        <v>75</v>
      </c>
      <c r="I12" s="615" t="s">
        <v>194</v>
      </c>
      <c r="J12" s="674">
        <v>97</v>
      </c>
      <c r="K12" s="674">
        <v>50</v>
      </c>
      <c r="L12" s="674">
        <v>7</v>
      </c>
      <c r="M12" s="674">
        <v>67</v>
      </c>
      <c r="N12" s="674">
        <f t="shared" si="2"/>
        <v>104</v>
      </c>
      <c r="O12" s="674">
        <f t="shared" si="2"/>
        <v>117</v>
      </c>
      <c r="P12" s="676">
        <f t="shared" si="3"/>
        <v>221</v>
      </c>
    </row>
    <row r="13" spans="1:16" x14ac:dyDescent="0.25">
      <c r="A13" s="612" t="s">
        <v>193</v>
      </c>
      <c r="B13" s="674">
        <v>25</v>
      </c>
      <c r="C13" s="674">
        <v>12</v>
      </c>
      <c r="D13" s="674">
        <v>1</v>
      </c>
      <c r="E13" s="674">
        <v>10</v>
      </c>
      <c r="F13" s="674">
        <f t="shared" si="0"/>
        <v>26</v>
      </c>
      <c r="G13" s="674">
        <f t="shared" si="0"/>
        <v>22</v>
      </c>
      <c r="H13" s="675">
        <f t="shared" si="1"/>
        <v>48</v>
      </c>
      <c r="I13" s="615" t="s">
        <v>193</v>
      </c>
      <c r="J13" s="674">
        <v>117</v>
      </c>
      <c r="K13" s="674">
        <v>44</v>
      </c>
      <c r="L13" s="674">
        <v>114</v>
      </c>
      <c r="M13" s="674">
        <v>56</v>
      </c>
      <c r="N13" s="674">
        <f t="shared" si="2"/>
        <v>231</v>
      </c>
      <c r="O13" s="674">
        <f t="shared" si="2"/>
        <v>100</v>
      </c>
      <c r="P13" s="676">
        <f t="shared" si="3"/>
        <v>331</v>
      </c>
    </row>
    <row r="14" spans="1:16" x14ac:dyDescent="0.25">
      <c r="A14" s="612" t="s">
        <v>192</v>
      </c>
      <c r="B14" s="674">
        <v>45</v>
      </c>
      <c r="C14" s="674">
        <v>12</v>
      </c>
      <c r="D14" s="674">
        <v>2</v>
      </c>
      <c r="E14" s="674">
        <v>5</v>
      </c>
      <c r="F14" s="674">
        <f t="shared" si="0"/>
        <v>47</v>
      </c>
      <c r="G14" s="674">
        <f t="shared" si="0"/>
        <v>17</v>
      </c>
      <c r="H14" s="675">
        <f t="shared" si="1"/>
        <v>64</v>
      </c>
      <c r="I14" s="615" t="s">
        <v>192</v>
      </c>
      <c r="J14" s="674">
        <v>149</v>
      </c>
      <c r="K14" s="674">
        <v>12</v>
      </c>
      <c r="L14" s="674">
        <v>24</v>
      </c>
      <c r="M14" s="674">
        <v>100</v>
      </c>
      <c r="N14" s="674">
        <f t="shared" si="2"/>
        <v>173</v>
      </c>
      <c r="O14" s="674">
        <f t="shared" si="2"/>
        <v>112</v>
      </c>
      <c r="P14" s="676">
        <f t="shared" si="3"/>
        <v>285</v>
      </c>
    </row>
    <row r="15" spans="1:16" x14ac:dyDescent="0.25">
      <c r="A15" s="612" t="s">
        <v>191</v>
      </c>
      <c r="B15" s="674">
        <v>17</v>
      </c>
      <c r="C15" s="674">
        <v>7</v>
      </c>
      <c r="D15" s="674">
        <v>3</v>
      </c>
      <c r="E15" s="674">
        <v>1</v>
      </c>
      <c r="F15" s="674">
        <f t="shared" si="0"/>
        <v>20</v>
      </c>
      <c r="G15" s="674">
        <f t="shared" si="0"/>
        <v>8</v>
      </c>
      <c r="H15" s="675">
        <f t="shared" si="1"/>
        <v>28</v>
      </c>
      <c r="I15" s="615" t="s">
        <v>191</v>
      </c>
      <c r="J15" s="674">
        <v>32</v>
      </c>
      <c r="K15" s="674">
        <v>30</v>
      </c>
      <c r="L15" s="674">
        <v>15</v>
      </c>
      <c r="M15" s="674">
        <v>25</v>
      </c>
      <c r="N15" s="674">
        <f t="shared" si="2"/>
        <v>47</v>
      </c>
      <c r="O15" s="674">
        <f t="shared" si="2"/>
        <v>55</v>
      </c>
      <c r="P15" s="676">
        <f t="shared" si="3"/>
        <v>102</v>
      </c>
    </row>
    <row r="16" spans="1:16" x14ac:dyDescent="0.25">
      <c r="A16" s="612" t="s">
        <v>190</v>
      </c>
      <c r="B16" s="674">
        <v>99</v>
      </c>
      <c r="C16" s="674">
        <v>4</v>
      </c>
      <c r="D16" s="674">
        <v>4</v>
      </c>
      <c r="E16" s="674">
        <v>2</v>
      </c>
      <c r="F16" s="674">
        <f t="shared" si="0"/>
        <v>103</v>
      </c>
      <c r="G16" s="674">
        <f t="shared" si="0"/>
        <v>6</v>
      </c>
      <c r="H16" s="675">
        <f t="shared" si="1"/>
        <v>109</v>
      </c>
      <c r="I16" s="615" t="s">
        <v>190</v>
      </c>
      <c r="J16" s="674">
        <v>146</v>
      </c>
      <c r="K16" s="674">
        <v>13</v>
      </c>
      <c r="L16" s="674">
        <v>8</v>
      </c>
      <c r="M16" s="674">
        <v>118</v>
      </c>
      <c r="N16" s="674">
        <f t="shared" si="2"/>
        <v>154</v>
      </c>
      <c r="O16" s="674">
        <f t="shared" si="2"/>
        <v>131</v>
      </c>
      <c r="P16" s="676">
        <f t="shared" si="3"/>
        <v>285</v>
      </c>
    </row>
    <row r="17" spans="1:16" x14ac:dyDescent="0.25">
      <c r="A17" s="272" t="s">
        <v>82</v>
      </c>
      <c r="B17" s="677">
        <f t="shared" ref="B17:H17" si="4">SUM(B5:B16)</f>
        <v>610</v>
      </c>
      <c r="C17" s="677">
        <f t="shared" si="4"/>
        <v>62</v>
      </c>
      <c r="D17" s="677">
        <f t="shared" si="4"/>
        <v>44</v>
      </c>
      <c r="E17" s="677">
        <f t="shared" si="4"/>
        <v>74</v>
      </c>
      <c r="F17" s="677">
        <f t="shared" si="4"/>
        <v>654</v>
      </c>
      <c r="G17" s="677">
        <f t="shared" si="4"/>
        <v>136</v>
      </c>
      <c r="H17" s="678">
        <f t="shared" si="4"/>
        <v>790</v>
      </c>
      <c r="I17" s="619" t="s">
        <v>82</v>
      </c>
      <c r="J17" s="677">
        <f t="shared" ref="J17:P17" si="5">SUM(J5:J16)</f>
        <v>1156</v>
      </c>
      <c r="K17" s="677">
        <f t="shared" si="5"/>
        <v>391</v>
      </c>
      <c r="L17" s="677">
        <f t="shared" si="5"/>
        <v>452</v>
      </c>
      <c r="M17" s="677">
        <f t="shared" si="5"/>
        <v>1157</v>
      </c>
      <c r="N17" s="677">
        <f t="shared" si="5"/>
        <v>1608</v>
      </c>
      <c r="O17" s="677">
        <f t="shared" si="5"/>
        <v>1548</v>
      </c>
      <c r="P17" s="679">
        <f t="shared" si="5"/>
        <v>3156</v>
      </c>
    </row>
    <row r="18" spans="1:16" ht="16.149999999999999" customHeight="1" x14ac:dyDescent="0.25">
      <c r="A18" s="622"/>
      <c r="B18" s="427"/>
      <c r="C18" s="427"/>
      <c r="D18" s="427"/>
      <c r="E18" s="427"/>
      <c r="F18" s="427"/>
      <c r="G18" s="427"/>
      <c r="H18" s="316"/>
      <c r="I18" s="623"/>
      <c r="J18" s="427"/>
      <c r="K18" s="427"/>
      <c r="L18" s="427"/>
      <c r="M18" s="427"/>
      <c r="N18" s="427"/>
      <c r="O18" s="427"/>
      <c r="P18" s="428"/>
    </row>
    <row r="19" spans="1:16" x14ac:dyDescent="0.25">
      <c r="A19" s="462" t="s">
        <v>68</v>
      </c>
      <c r="B19" s="604" t="s">
        <v>69</v>
      </c>
      <c r="C19" s="672"/>
      <c r="D19" s="604" t="s">
        <v>328</v>
      </c>
      <c r="E19" s="672"/>
      <c r="F19" s="604" t="s">
        <v>71</v>
      </c>
      <c r="G19" s="605"/>
      <c r="H19" s="606"/>
      <c r="I19" s="619" t="s">
        <v>234</v>
      </c>
      <c r="J19" s="604" t="s">
        <v>69</v>
      </c>
      <c r="K19" s="672"/>
      <c r="L19" s="604" t="s">
        <v>328</v>
      </c>
      <c r="M19" s="672"/>
      <c r="N19" s="604" t="s">
        <v>71</v>
      </c>
      <c r="O19" s="605"/>
      <c r="P19" s="608"/>
    </row>
    <row r="20" spans="1:16" x14ac:dyDescent="0.25">
      <c r="A20" s="462" t="s">
        <v>439</v>
      </c>
      <c r="B20" s="609" t="s">
        <v>72</v>
      </c>
      <c r="C20" s="609" t="s">
        <v>73</v>
      </c>
      <c r="D20" s="609" t="s">
        <v>72</v>
      </c>
      <c r="E20" s="609" t="s">
        <v>73</v>
      </c>
      <c r="F20" s="609" t="s">
        <v>72</v>
      </c>
      <c r="G20" s="609" t="s">
        <v>73</v>
      </c>
      <c r="H20" s="610" t="s">
        <v>74</v>
      </c>
      <c r="I20" s="673" t="s">
        <v>439</v>
      </c>
      <c r="J20" s="609" t="s">
        <v>72</v>
      </c>
      <c r="K20" s="609" t="s">
        <v>73</v>
      </c>
      <c r="L20" s="609" t="s">
        <v>72</v>
      </c>
      <c r="M20" s="609" t="s">
        <v>73</v>
      </c>
      <c r="N20" s="609" t="s">
        <v>72</v>
      </c>
      <c r="O20" s="609" t="s">
        <v>73</v>
      </c>
      <c r="P20" s="611" t="s">
        <v>74</v>
      </c>
    </row>
    <row r="21" spans="1:16" x14ac:dyDescent="0.25">
      <c r="A21" s="612" t="s">
        <v>204</v>
      </c>
      <c r="B21" s="674">
        <v>226</v>
      </c>
      <c r="C21" s="674">
        <v>0</v>
      </c>
      <c r="D21" s="674">
        <v>0</v>
      </c>
      <c r="E21" s="674">
        <v>152</v>
      </c>
      <c r="F21" s="674">
        <f t="shared" ref="F21:G32" si="6">B21+D21</f>
        <v>226</v>
      </c>
      <c r="G21" s="674">
        <f t="shared" si="6"/>
        <v>152</v>
      </c>
      <c r="H21" s="675">
        <f t="shared" ref="H21:H32" si="7">F21+G21</f>
        <v>378</v>
      </c>
      <c r="I21" s="615" t="s">
        <v>204</v>
      </c>
      <c r="J21" s="674">
        <v>319</v>
      </c>
      <c r="K21" s="674">
        <v>0</v>
      </c>
      <c r="L21" s="674">
        <v>0</v>
      </c>
      <c r="M21" s="674">
        <v>420</v>
      </c>
      <c r="N21" s="674">
        <f t="shared" ref="N21:O32" si="8">J21+L21</f>
        <v>319</v>
      </c>
      <c r="O21" s="674">
        <f t="shared" si="8"/>
        <v>420</v>
      </c>
      <c r="P21" s="676">
        <f t="shared" ref="P21:P32" si="9">N21+O21</f>
        <v>739</v>
      </c>
    </row>
    <row r="22" spans="1:16" x14ac:dyDescent="0.25">
      <c r="A22" s="612" t="s">
        <v>205</v>
      </c>
      <c r="B22" s="674">
        <v>62</v>
      </c>
      <c r="C22" s="674">
        <v>3</v>
      </c>
      <c r="D22" s="674">
        <v>0</v>
      </c>
      <c r="E22" s="674">
        <v>19</v>
      </c>
      <c r="F22" s="674">
        <f t="shared" si="6"/>
        <v>62</v>
      </c>
      <c r="G22" s="674">
        <f t="shared" si="6"/>
        <v>22</v>
      </c>
      <c r="H22" s="675">
        <f t="shared" si="7"/>
        <v>84</v>
      </c>
      <c r="I22" s="615" t="s">
        <v>205</v>
      </c>
      <c r="J22" s="674">
        <v>42</v>
      </c>
      <c r="K22" s="674">
        <v>19</v>
      </c>
      <c r="L22" s="674">
        <v>3</v>
      </c>
      <c r="M22" s="674">
        <v>100</v>
      </c>
      <c r="N22" s="674">
        <f t="shared" si="8"/>
        <v>45</v>
      </c>
      <c r="O22" s="674">
        <f t="shared" si="8"/>
        <v>119</v>
      </c>
      <c r="P22" s="676">
        <f t="shared" si="9"/>
        <v>164</v>
      </c>
    </row>
    <row r="23" spans="1:16" x14ac:dyDescent="0.25">
      <c r="A23" s="612" t="s">
        <v>206</v>
      </c>
      <c r="B23" s="674">
        <v>98</v>
      </c>
      <c r="C23" s="674">
        <v>8</v>
      </c>
      <c r="D23" s="674">
        <v>6</v>
      </c>
      <c r="E23" s="674">
        <v>11</v>
      </c>
      <c r="F23" s="674">
        <f t="shared" si="6"/>
        <v>104</v>
      </c>
      <c r="G23" s="674">
        <f t="shared" si="6"/>
        <v>19</v>
      </c>
      <c r="H23" s="675">
        <f t="shared" si="7"/>
        <v>123</v>
      </c>
      <c r="I23" s="615" t="s">
        <v>206</v>
      </c>
      <c r="J23" s="674">
        <v>29</v>
      </c>
      <c r="K23" s="674">
        <v>28</v>
      </c>
      <c r="L23" s="674">
        <v>4</v>
      </c>
      <c r="M23" s="674">
        <v>149</v>
      </c>
      <c r="N23" s="674">
        <f t="shared" si="8"/>
        <v>33</v>
      </c>
      <c r="O23" s="674">
        <f t="shared" si="8"/>
        <v>177</v>
      </c>
      <c r="P23" s="676">
        <f t="shared" si="9"/>
        <v>210</v>
      </c>
    </row>
    <row r="24" spans="1:16" x14ac:dyDescent="0.25">
      <c r="A24" s="612" t="s">
        <v>207</v>
      </c>
      <c r="B24" s="674">
        <v>71</v>
      </c>
      <c r="C24" s="674">
        <v>9</v>
      </c>
      <c r="D24" s="674">
        <v>25</v>
      </c>
      <c r="E24" s="674">
        <v>23</v>
      </c>
      <c r="F24" s="674">
        <f t="shared" si="6"/>
        <v>96</v>
      </c>
      <c r="G24" s="674">
        <f t="shared" si="6"/>
        <v>32</v>
      </c>
      <c r="H24" s="675">
        <f t="shared" si="7"/>
        <v>128</v>
      </c>
      <c r="I24" s="615" t="s">
        <v>207</v>
      </c>
      <c r="J24" s="674">
        <v>43</v>
      </c>
      <c r="K24" s="674">
        <v>33</v>
      </c>
      <c r="L24" s="674">
        <v>23</v>
      </c>
      <c r="M24" s="674">
        <v>109</v>
      </c>
      <c r="N24" s="674">
        <f t="shared" si="8"/>
        <v>66</v>
      </c>
      <c r="O24" s="674">
        <f t="shared" si="8"/>
        <v>142</v>
      </c>
      <c r="P24" s="676">
        <f t="shared" si="9"/>
        <v>208</v>
      </c>
    </row>
    <row r="25" spans="1:16" x14ac:dyDescent="0.25">
      <c r="A25" s="612" t="s">
        <v>197</v>
      </c>
      <c r="B25" s="674">
        <v>129</v>
      </c>
      <c r="C25" s="674">
        <v>28</v>
      </c>
      <c r="D25" s="674">
        <v>36</v>
      </c>
      <c r="E25" s="674">
        <v>47</v>
      </c>
      <c r="F25" s="674">
        <f t="shared" si="6"/>
        <v>165</v>
      </c>
      <c r="G25" s="674">
        <f t="shared" si="6"/>
        <v>75</v>
      </c>
      <c r="H25" s="675">
        <f t="shared" si="7"/>
        <v>240</v>
      </c>
      <c r="I25" s="615" t="s">
        <v>197</v>
      </c>
      <c r="J25" s="674">
        <v>68</v>
      </c>
      <c r="K25" s="674">
        <v>77</v>
      </c>
      <c r="L25" s="674">
        <v>41</v>
      </c>
      <c r="M25" s="674">
        <v>149</v>
      </c>
      <c r="N25" s="674">
        <f t="shared" si="8"/>
        <v>109</v>
      </c>
      <c r="O25" s="674">
        <f t="shared" si="8"/>
        <v>226</v>
      </c>
      <c r="P25" s="676">
        <f t="shared" si="9"/>
        <v>335</v>
      </c>
    </row>
    <row r="26" spans="1:16" x14ac:dyDescent="0.25">
      <c r="A26" s="612" t="s">
        <v>196</v>
      </c>
      <c r="B26" s="674">
        <v>78</v>
      </c>
      <c r="C26" s="674">
        <v>37</v>
      </c>
      <c r="D26" s="674">
        <v>30</v>
      </c>
      <c r="E26" s="674">
        <v>13</v>
      </c>
      <c r="F26" s="674">
        <f t="shared" si="6"/>
        <v>108</v>
      </c>
      <c r="G26" s="674">
        <f t="shared" si="6"/>
        <v>50</v>
      </c>
      <c r="H26" s="675">
        <f t="shared" si="7"/>
        <v>158</v>
      </c>
      <c r="I26" s="615" t="s">
        <v>196</v>
      </c>
      <c r="J26" s="674">
        <v>27</v>
      </c>
      <c r="K26" s="674">
        <v>26</v>
      </c>
      <c r="L26" s="674">
        <v>24</v>
      </c>
      <c r="M26" s="674">
        <v>111</v>
      </c>
      <c r="N26" s="674">
        <f t="shared" si="8"/>
        <v>51</v>
      </c>
      <c r="O26" s="674">
        <f t="shared" si="8"/>
        <v>137</v>
      </c>
      <c r="P26" s="676">
        <f t="shared" si="9"/>
        <v>188</v>
      </c>
    </row>
    <row r="27" spans="1:16" x14ac:dyDescent="0.25">
      <c r="A27" s="612" t="s">
        <v>195</v>
      </c>
      <c r="B27" s="674">
        <v>139</v>
      </c>
      <c r="C27" s="674">
        <v>30</v>
      </c>
      <c r="D27" s="674">
        <v>55</v>
      </c>
      <c r="E27" s="674">
        <v>50</v>
      </c>
      <c r="F27" s="674">
        <f t="shared" si="6"/>
        <v>194</v>
      </c>
      <c r="G27" s="674">
        <f t="shared" si="6"/>
        <v>80</v>
      </c>
      <c r="H27" s="675">
        <f t="shared" si="7"/>
        <v>274</v>
      </c>
      <c r="I27" s="615" t="s">
        <v>195</v>
      </c>
      <c r="J27" s="674">
        <v>103</v>
      </c>
      <c r="K27" s="674">
        <v>68</v>
      </c>
      <c r="L27" s="674">
        <v>41</v>
      </c>
      <c r="M27" s="674">
        <v>244</v>
      </c>
      <c r="N27" s="674">
        <f t="shared" si="8"/>
        <v>144</v>
      </c>
      <c r="O27" s="674">
        <f t="shared" si="8"/>
        <v>312</v>
      </c>
      <c r="P27" s="676">
        <f t="shared" si="9"/>
        <v>456</v>
      </c>
    </row>
    <row r="28" spans="1:16" x14ac:dyDescent="0.25">
      <c r="A28" s="612" t="s">
        <v>194</v>
      </c>
      <c r="B28" s="674">
        <v>151</v>
      </c>
      <c r="C28" s="674">
        <v>16</v>
      </c>
      <c r="D28" s="674">
        <v>55</v>
      </c>
      <c r="E28" s="674">
        <v>20</v>
      </c>
      <c r="F28" s="674">
        <f t="shared" si="6"/>
        <v>206</v>
      </c>
      <c r="G28" s="674">
        <f t="shared" si="6"/>
        <v>36</v>
      </c>
      <c r="H28" s="675">
        <f t="shared" si="7"/>
        <v>242</v>
      </c>
      <c r="I28" s="615" t="s">
        <v>194</v>
      </c>
      <c r="J28" s="674">
        <v>79</v>
      </c>
      <c r="K28" s="674">
        <v>29</v>
      </c>
      <c r="L28" s="674">
        <v>26</v>
      </c>
      <c r="M28" s="674">
        <v>125</v>
      </c>
      <c r="N28" s="674">
        <f t="shared" si="8"/>
        <v>105</v>
      </c>
      <c r="O28" s="674">
        <f t="shared" si="8"/>
        <v>154</v>
      </c>
      <c r="P28" s="676">
        <f t="shared" si="9"/>
        <v>259</v>
      </c>
    </row>
    <row r="29" spans="1:16" x14ac:dyDescent="0.25">
      <c r="A29" s="612" t="s">
        <v>193</v>
      </c>
      <c r="B29" s="674">
        <v>72</v>
      </c>
      <c r="C29" s="674">
        <v>62</v>
      </c>
      <c r="D29" s="674">
        <v>14</v>
      </c>
      <c r="E29" s="674">
        <v>108</v>
      </c>
      <c r="F29" s="674">
        <f t="shared" si="6"/>
        <v>86</v>
      </c>
      <c r="G29" s="674">
        <f t="shared" si="6"/>
        <v>170</v>
      </c>
      <c r="H29" s="675">
        <f t="shared" si="7"/>
        <v>256</v>
      </c>
      <c r="I29" s="615" t="s">
        <v>193</v>
      </c>
      <c r="J29" s="674">
        <v>166</v>
      </c>
      <c r="K29" s="674">
        <v>31</v>
      </c>
      <c r="L29" s="674">
        <v>87</v>
      </c>
      <c r="M29" s="674">
        <v>135</v>
      </c>
      <c r="N29" s="674">
        <f t="shared" si="8"/>
        <v>253</v>
      </c>
      <c r="O29" s="674">
        <f t="shared" si="8"/>
        <v>166</v>
      </c>
      <c r="P29" s="676">
        <f t="shared" si="9"/>
        <v>419</v>
      </c>
    </row>
    <row r="30" spans="1:16" x14ac:dyDescent="0.25">
      <c r="A30" s="612" t="s">
        <v>192</v>
      </c>
      <c r="B30" s="674">
        <v>132</v>
      </c>
      <c r="C30" s="674">
        <v>23</v>
      </c>
      <c r="D30" s="674">
        <v>15</v>
      </c>
      <c r="E30" s="674">
        <v>108</v>
      </c>
      <c r="F30" s="674">
        <f t="shared" si="6"/>
        <v>147</v>
      </c>
      <c r="G30" s="674">
        <f t="shared" si="6"/>
        <v>131</v>
      </c>
      <c r="H30" s="675">
        <f t="shared" si="7"/>
        <v>278</v>
      </c>
      <c r="I30" s="615" t="s">
        <v>192</v>
      </c>
      <c r="J30" s="674">
        <v>189</v>
      </c>
      <c r="K30" s="674">
        <v>28</v>
      </c>
      <c r="L30" s="674">
        <v>46</v>
      </c>
      <c r="M30" s="674">
        <v>200</v>
      </c>
      <c r="N30" s="674">
        <f t="shared" si="8"/>
        <v>235</v>
      </c>
      <c r="O30" s="674">
        <f t="shared" si="8"/>
        <v>228</v>
      </c>
      <c r="P30" s="676">
        <f t="shared" si="9"/>
        <v>463</v>
      </c>
    </row>
    <row r="31" spans="1:16" x14ac:dyDescent="0.25">
      <c r="A31" s="612" t="s">
        <v>191</v>
      </c>
      <c r="B31" s="674">
        <v>47</v>
      </c>
      <c r="C31" s="674">
        <v>10</v>
      </c>
      <c r="D31" s="674">
        <v>26</v>
      </c>
      <c r="E31" s="674">
        <v>38</v>
      </c>
      <c r="F31" s="674">
        <f t="shared" si="6"/>
        <v>73</v>
      </c>
      <c r="G31" s="674">
        <f t="shared" si="6"/>
        <v>48</v>
      </c>
      <c r="H31" s="675">
        <f t="shared" si="7"/>
        <v>121</v>
      </c>
      <c r="I31" s="615" t="s">
        <v>191</v>
      </c>
      <c r="J31" s="674">
        <v>70</v>
      </c>
      <c r="K31" s="674">
        <v>23</v>
      </c>
      <c r="L31" s="674">
        <v>33</v>
      </c>
      <c r="M31" s="674">
        <v>63</v>
      </c>
      <c r="N31" s="674">
        <f t="shared" si="8"/>
        <v>103</v>
      </c>
      <c r="O31" s="674">
        <f t="shared" si="8"/>
        <v>86</v>
      </c>
      <c r="P31" s="676">
        <f t="shared" si="9"/>
        <v>189</v>
      </c>
    </row>
    <row r="32" spans="1:16" x14ac:dyDescent="0.25">
      <c r="A32" s="612" t="s">
        <v>190</v>
      </c>
      <c r="B32" s="674">
        <v>493</v>
      </c>
      <c r="C32" s="674">
        <v>22</v>
      </c>
      <c r="D32" s="674">
        <v>16</v>
      </c>
      <c r="E32" s="674">
        <v>79</v>
      </c>
      <c r="F32" s="674">
        <f t="shared" si="6"/>
        <v>509</v>
      </c>
      <c r="G32" s="674">
        <f t="shared" si="6"/>
        <v>101</v>
      </c>
      <c r="H32" s="675">
        <f t="shared" si="7"/>
        <v>610</v>
      </c>
      <c r="I32" s="615" t="s">
        <v>190</v>
      </c>
      <c r="J32" s="674">
        <v>234</v>
      </c>
      <c r="K32" s="674">
        <v>16</v>
      </c>
      <c r="L32" s="674">
        <v>34</v>
      </c>
      <c r="M32" s="674">
        <v>427</v>
      </c>
      <c r="N32" s="674">
        <f t="shared" si="8"/>
        <v>268</v>
      </c>
      <c r="O32" s="674">
        <f t="shared" si="8"/>
        <v>443</v>
      </c>
      <c r="P32" s="676">
        <f t="shared" si="9"/>
        <v>711</v>
      </c>
    </row>
    <row r="33" spans="1:16" x14ac:dyDescent="0.25">
      <c r="A33" s="272" t="s">
        <v>82</v>
      </c>
      <c r="B33" s="677">
        <f t="shared" ref="B33:H33" si="10">SUM(B21:B32)</f>
        <v>1698</v>
      </c>
      <c r="C33" s="677">
        <f t="shared" si="10"/>
        <v>248</v>
      </c>
      <c r="D33" s="677">
        <f t="shared" si="10"/>
        <v>278</v>
      </c>
      <c r="E33" s="677">
        <f t="shared" si="10"/>
        <v>668</v>
      </c>
      <c r="F33" s="677">
        <f t="shared" si="10"/>
        <v>1976</v>
      </c>
      <c r="G33" s="677">
        <f t="shared" si="10"/>
        <v>916</v>
      </c>
      <c r="H33" s="678">
        <f t="shared" si="10"/>
        <v>2892</v>
      </c>
      <c r="I33" s="619" t="s">
        <v>82</v>
      </c>
      <c r="J33" s="677">
        <f t="shared" ref="J33:P33" si="11">SUM(J21:J32)</f>
        <v>1369</v>
      </c>
      <c r="K33" s="677">
        <f t="shared" si="11"/>
        <v>378</v>
      </c>
      <c r="L33" s="677">
        <f t="shared" si="11"/>
        <v>362</v>
      </c>
      <c r="M33" s="677">
        <f t="shared" si="11"/>
        <v>2232</v>
      </c>
      <c r="N33" s="677">
        <f t="shared" si="11"/>
        <v>1731</v>
      </c>
      <c r="O33" s="677">
        <f t="shared" si="11"/>
        <v>2610</v>
      </c>
      <c r="P33" s="679">
        <f t="shared" si="11"/>
        <v>4341</v>
      </c>
    </row>
    <row r="34" spans="1:16" x14ac:dyDescent="0.25">
      <c r="A34" s="680"/>
      <c r="B34" s="317"/>
      <c r="C34" s="317"/>
      <c r="D34" s="317"/>
      <c r="E34" s="317"/>
      <c r="F34" s="317"/>
      <c r="G34" s="317"/>
      <c r="H34" s="318"/>
      <c r="I34" s="317"/>
      <c r="J34" s="317"/>
      <c r="K34" s="317"/>
      <c r="L34" s="317"/>
      <c r="M34" s="317"/>
      <c r="N34" s="317"/>
      <c r="O34" s="317"/>
      <c r="P34" s="319"/>
    </row>
    <row r="35" spans="1:16" x14ac:dyDescent="0.25">
      <c r="A35" s="462" t="s">
        <v>83</v>
      </c>
      <c r="B35" s="604" t="s">
        <v>69</v>
      </c>
      <c r="C35" s="672"/>
      <c r="D35" s="604" t="s">
        <v>328</v>
      </c>
      <c r="E35" s="672"/>
      <c r="F35" s="604" t="s">
        <v>71</v>
      </c>
      <c r="G35" s="605"/>
      <c r="H35" s="606"/>
      <c r="I35" s="681" t="s">
        <v>297</v>
      </c>
      <c r="J35" s="682" t="s">
        <v>69</v>
      </c>
      <c r="K35" s="683"/>
      <c r="L35" s="682" t="s">
        <v>328</v>
      </c>
      <c r="M35" s="683"/>
      <c r="N35" s="682" t="s">
        <v>71</v>
      </c>
      <c r="O35" s="684"/>
      <c r="P35" s="685"/>
    </row>
    <row r="36" spans="1:16" x14ac:dyDescent="0.25">
      <c r="A36" s="462" t="s">
        <v>439</v>
      </c>
      <c r="B36" s="609" t="s">
        <v>72</v>
      </c>
      <c r="C36" s="609" t="s">
        <v>73</v>
      </c>
      <c r="D36" s="609" t="s">
        <v>72</v>
      </c>
      <c r="E36" s="609" t="s">
        <v>73</v>
      </c>
      <c r="F36" s="609" t="s">
        <v>72</v>
      </c>
      <c r="G36" s="609" t="s">
        <v>73</v>
      </c>
      <c r="H36" s="610" t="s">
        <v>74</v>
      </c>
      <c r="I36" s="686" t="s">
        <v>439</v>
      </c>
      <c r="J36" s="687" t="s">
        <v>72</v>
      </c>
      <c r="K36" s="687" t="s">
        <v>73</v>
      </c>
      <c r="L36" s="687" t="s">
        <v>72</v>
      </c>
      <c r="M36" s="687" t="s">
        <v>73</v>
      </c>
      <c r="N36" s="687" t="s">
        <v>72</v>
      </c>
      <c r="O36" s="687" t="s">
        <v>73</v>
      </c>
      <c r="P36" s="688" t="s">
        <v>74</v>
      </c>
    </row>
    <row r="37" spans="1:16" x14ac:dyDescent="0.25">
      <c r="A37" s="612" t="s">
        <v>204</v>
      </c>
      <c r="B37" s="674">
        <v>434</v>
      </c>
      <c r="C37" s="674">
        <v>0</v>
      </c>
      <c r="D37" s="674">
        <v>0</v>
      </c>
      <c r="E37" s="674">
        <v>393</v>
      </c>
      <c r="F37" s="674">
        <f t="shared" ref="F37:G48" si="12">B37+D37</f>
        <v>434</v>
      </c>
      <c r="G37" s="674">
        <f t="shared" si="12"/>
        <v>393</v>
      </c>
      <c r="H37" s="675">
        <f t="shared" ref="H37:H48" si="13">F37+G37</f>
        <v>827</v>
      </c>
      <c r="I37" s="689" t="s">
        <v>204</v>
      </c>
      <c r="J37" s="690" t="s">
        <v>499</v>
      </c>
      <c r="K37" s="691"/>
      <c r="L37" s="691"/>
      <c r="M37" s="691"/>
      <c r="N37" s="691"/>
      <c r="O37" s="691"/>
      <c r="P37" s="692"/>
    </row>
    <row r="38" spans="1:16" x14ac:dyDescent="0.25">
      <c r="A38" s="612" t="s">
        <v>205</v>
      </c>
      <c r="B38" s="674">
        <v>39</v>
      </c>
      <c r="C38" s="674">
        <v>23</v>
      </c>
      <c r="D38" s="674">
        <v>6</v>
      </c>
      <c r="E38" s="674">
        <v>31</v>
      </c>
      <c r="F38" s="674">
        <f t="shared" si="12"/>
        <v>45</v>
      </c>
      <c r="G38" s="674">
        <f t="shared" si="12"/>
        <v>54</v>
      </c>
      <c r="H38" s="675">
        <f t="shared" si="13"/>
        <v>99</v>
      </c>
      <c r="I38" s="689" t="s">
        <v>205</v>
      </c>
      <c r="J38" s="693"/>
      <c r="K38" s="694"/>
      <c r="L38" s="694"/>
      <c r="M38" s="694"/>
      <c r="N38" s="694"/>
      <c r="O38" s="694"/>
      <c r="P38" s="695"/>
    </row>
    <row r="39" spans="1:16" x14ac:dyDescent="0.25">
      <c r="A39" s="612" t="s">
        <v>206</v>
      </c>
      <c r="B39" s="674">
        <v>130</v>
      </c>
      <c r="C39" s="674">
        <v>13</v>
      </c>
      <c r="D39" s="674">
        <v>16</v>
      </c>
      <c r="E39" s="674">
        <v>42</v>
      </c>
      <c r="F39" s="674">
        <f t="shared" si="12"/>
        <v>146</v>
      </c>
      <c r="G39" s="674">
        <f t="shared" si="12"/>
        <v>55</v>
      </c>
      <c r="H39" s="675">
        <f t="shared" si="13"/>
        <v>201</v>
      </c>
      <c r="I39" s="689" t="s">
        <v>206</v>
      </c>
      <c r="J39" s="693"/>
      <c r="K39" s="694"/>
      <c r="L39" s="694"/>
      <c r="M39" s="694"/>
      <c r="N39" s="694"/>
      <c r="O39" s="694"/>
      <c r="P39" s="695"/>
    </row>
    <row r="40" spans="1:16" x14ac:dyDescent="0.25">
      <c r="A40" s="612" t="s">
        <v>207</v>
      </c>
      <c r="B40" s="674">
        <v>61</v>
      </c>
      <c r="C40" s="674">
        <v>28</v>
      </c>
      <c r="D40" s="674">
        <v>40</v>
      </c>
      <c r="E40" s="674">
        <v>48</v>
      </c>
      <c r="F40" s="674">
        <f t="shared" si="12"/>
        <v>101</v>
      </c>
      <c r="G40" s="674">
        <f t="shared" si="12"/>
        <v>76</v>
      </c>
      <c r="H40" s="675">
        <f t="shared" si="13"/>
        <v>177</v>
      </c>
      <c r="I40" s="689" t="s">
        <v>207</v>
      </c>
      <c r="J40" s="693"/>
      <c r="K40" s="694"/>
      <c r="L40" s="694"/>
      <c r="M40" s="694"/>
      <c r="N40" s="694"/>
      <c r="O40" s="694"/>
      <c r="P40" s="695"/>
    </row>
    <row r="41" spans="1:16" x14ac:dyDescent="0.25">
      <c r="A41" s="612" t="s">
        <v>197</v>
      </c>
      <c r="B41" s="674">
        <v>132</v>
      </c>
      <c r="C41" s="674">
        <v>68</v>
      </c>
      <c r="D41" s="674">
        <v>117</v>
      </c>
      <c r="E41" s="674">
        <v>77</v>
      </c>
      <c r="F41" s="674">
        <f t="shared" si="12"/>
        <v>249</v>
      </c>
      <c r="G41" s="674">
        <f t="shared" si="12"/>
        <v>145</v>
      </c>
      <c r="H41" s="675">
        <f t="shared" si="13"/>
        <v>394</v>
      </c>
      <c r="I41" s="689" t="s">
        <v>197</v>
      </c>
      <c r="J41" s="693"/>
      <c r="K41" s="694"/>
      <c r="L41" s="694"/>
      <c r="M41" s="694"/>
      <c r="N41" s="694"/>
      <c r="O41" s="694"/>
      <c r="P41" s="695"/>
    </row>
    <row r="42" spans="1:16" x14ac:dyDescent="0.25">
      <c r="A42" s="612" t="s">
        <v>196</v>
      </c>
      <c r="B42" s="674">
        <v>74</v>
      </c>
      <c r="C42" s="674">
        <v>19</v>
      </c>
      <c r="D42" s="674">
        <v>42</v>
      </c>
      <c r="E42" s="674">
        <v>28</v>
      </c>
      <c r="F42" s="674">
        <f t="shared" si="12"/>
        <v>116</v>
      </c>
      <c r="G42" s="674">
        <f t="shared" si="12"/>
        <v>47</v>
      </c>
      <c r="H42" s="675">
        <f t="shared" si="13"/>
        <v>163</v>
      </c>
      <c r="I42" s="689" t="s">
        <v>196</v>
      </c>
      <c r="J42" s="693"/>
      <c r="K42" s="694"/>
      <c r="L42" s="694"/>
      <c r="M42" s="694"/>
      <c r="N42" s="694"/>
      <c r="O42" s="694"/>
      <c r="P42" s="695"/>
    </row>
    <row r="43" spans="1:16" x14ac:dyDescent="0.25">
      <c r="A43" s="612" t="s">
        <v>195</v>
      </c>
      <c r="B43" s="674">
        <v>151</v>
      </c>
      <c r="C43" s="674">
        <v>44</v>
      </c>
      <c r="D43" s="674">
        <v>52</v>
      </c>
      <c r="E43" s="674">
        <v>57</v>
      </c>
      <c r="F43" s="674">
        <f t="shared" si="12"/>
        <v>203</v>
      </c>
      <c r="G43" s="674">
        <f t="shared" si="12"/>
        <v>101</v>
      </c>
      <c r="H43" s="675">
        <f t="shared" si="13"/>
        <v>304</v>
      </c>
      <c r="I43" s="689" t="s">
        <v>195</v>
      </c>
      <c r="J43" s="693"/>
      <c r="K43" s="694"/>
      <c r="L43" s="694"/>
      <c r="M43" s="694"/>
      <c r="N43" s="694"/>
      <c r="O43" s="694"/>
      <c r="P43" s="695"/>
    </row>
    <row r="44" spans="1:16" x14ac:dyDescent="0.25">
      <c r="A44" s="612" t="s">
        <v>194</v>
      </c>
      <c r="B44" s="674">
        <v>99</v>
      </c>
      <c r="C44" s="674">
        <v>22</v>
      </c>
      <c r="D44" s="674">
        <v>35</v>
      </c>
      <c r="E44" s="674">
        <v>38</v>
      </c>
      <c r="F44" s="674">
        <f t="shared" si="12"/>
        <v>134</v>
      </c>
      <c r="G44" s="674">
        <f t="shared" si="12"/>
        <v>60</v>
      </c>
      <c r="H44" s="675">
        <f t="shared" si="13"/>
        <v>194</v>
      </c>
      <c r="I44" s="689" t="s">
        <v>194</v>
      </c>
      <c r="J44" s="693"/>
      <c r="K44" s="694"/>
      <c r="L44" s="694"/>
      <c r="M44" s="694"/>
      <c r="N44" s="694"/>
      <c r="O44" s="694"/>
      <c r="P44" s="695"/>
    </row>
    <row r="45" spans="1:16" x14ac:dyDescent="0.25">
      <c r="A45" s="612" t="s">
        <v>193</v>
      </c>
      <c r="B45" s="674">
        <v>136</v>
      </c>
      <c r="C45" s="674">
        <v>60</v>
      </c>
      <c r="D45" s="674">
        <v>53</v>
      </c>
      <c r="E45" s="674">
        <v>114</v>
      </c>
      <c r="F45" s="674">
        <f t="shared" si="12"/>
        <v>189</v>
      </c>
      <c r="G45" s="674">
        <f t="shared" si="12"/>
        <v>174</v>
      </c>
      <c r="H45" s="675">
        <f t="shared" si="13"/>
        <v>363</v>
      </c>
      <c r="I45" s="689" t="s">
        <v>193</v>
      </c>
      <c r="J45" s="693"/>
      <c r="K45" s="694"/>
      <c r="L45" s="694"/>
      <c r="M45" s="694"/>
      <c r="N45" s="694"/>
      <c r="O45" s="694"/>
      <c r="P45" s="695"/>
    </row>
    <row r="46" spans="1:16" x14ac:dyDescent="0.25">
      <c r="A46" s="612" t="s">
        <v>192</v>
      </c>
      <c r="B46" s="674">
        <v>142</v>
      </c>
      <c r="C46" s="674">
        <v>21</v>
      </c>
      <c r="D46" s="674">
        <v>42</v>
      </c>
      <c r="E46" s="674">
        <v>193</v>
      </c>
      <c r="F46" s="674">
        <f t="shared" si="12"/>
        <v>184</v>
      </c>
      <c r="G46" s="674">
        <f t="shared" si="12"/>
        <v>214</v>
      </c>
      <c r="H46" s="675">
        <f t="shared" si="13"/>
        <v>398</v>
      </c>
      <c r="I46" s="689" t="s">
        <v>192</v>
      </c>
      <c r="J46" s="693"/>
      <c r="K46" s="694"/>
      <c r="L46" s="694"/>
      <c r="M46" s="694"/>
      <c r="N46" s="694"/>
      <c r="O46" s="694"/>
      <c r="P46" s="695"/>
    </row>
    <row r="47" spans="1:16" x14ac:dyDescent="0.25">
      <c r="A47" s="612" t="s">
        <v>191</v>
      </c>
      <c r="B47" s="674">
        <v>44</v>
      </c>
      <c r="C47" s="674">
        <v>15</v>
      </c>
      <c r="D47" s="674">
        <v>15</v>
      </c>
      <c r="E47" s="674">
        <v>39</v>
      </c>
      <c r="F47" s="674">
        <f t="shared" si="12"/>
        <v>59</v>
      </c>
      <c r="G47" s="674">
        <f t="shared" si="12"/>
        <v>54</v>
      </c>
      <c r="H47" s="675">
        <f t="shared" si="13"/>
        <v>113</v>
      </c>
      <c r="I47" s="689" t="s">
        <v>191</v>
      </c>
      <c r="J47" s="693"/>
      <c r="K47" s="694"/>
      <c r="L47" s="694"/>
      <c r="M47" s="694"/>
      <c r="N47" s="694"/>
      <c r="O47" s="694"/>
      <c r="P47" s="695"/>
    </row>
    <row r="48" spans="1:16" x14ac:dyDescent="0.25">
      <c r="A48" s="696" t="s">
        <v>190</v>
      </c>
      <c r="B48" s="674">
        <v>253</v>
      </c>
      <c r="C48" s="674">
        <v>31</v>
      </c>
      <c r="D48" s="674">
        <v>24</v>
      </c>
      <c r="E48" s="674">
        <v>105</v>
      </c>
      <c r="F48" s="697">
        <f t="shared" si="12"/>
        <v>277</v>
      </c>
      <c r="G48" s="697">
        <f t="shared" si="12"/>
        <v>136</v>
      </c>
      <c r="H48" s="698">
        <f t="shared" si="13"/>
        <v>413</v>
      </c>
      <c r="I48" s="699" t="s">
        <v>190</v>
      </c>
      <c r="J48" s="693"/>
      <c r="K48" s="694"/>
      <c r="L48" s="694"/>
      <c r="M48" s="694"/>
      <c r="N48" s="694"/>
      <c r="O48" s="694"/>
      <c r="P48" s="695"/>
    </row>
    <row r="49" spans="1:24" ht="15.75" thickBot="1" x14ac:dyDescent="0.3">
      <c r="A49" s="273" t="s">
        <v>82</v>
      </c>
      <c r="B49" s="700">
        <f t="shared" ref="B49:H49" si="14">SUM(B37:B48)</f>
        <v>1695</v>
      </c>
      <c r="C49" s="700">
        <f t="shared" si="14"/>
        <v>344</v>
      </c>
      <c r="D49" s="700">
        <f t="shared" si="14"/>
        <v>442</v>
      </c>
      <c r="E49" s="700">
        <f t="shared" si="14"/>
        <v>1165</v>
      </c>
      <c r="F49" s="700">
        <f t="shared" si="14"/>
        <v>2137</v>
      </c>
      <c r="G49" s="700">
        <f t="shared" si="14"/>
        <v>1509</v>
      </c>
      <c r="H49" s="701">
        <f t="shared" si="14"/>
        <v>3646</v>
      </c>
      <c r="I49" s="702" t="s">
        <v>82</v>
      </c>
      <c r="J49" s="703"/>
      <c r="K49" s="704"/>
      <c r="L49" s="704"/>
      <c r="M49" s="704"/>
      <c r="N49" s="704"/>
      <c r="O49" s="704"/>
      <c r="P49" s="705"/>
    </row>
    <row r="50" spans="1:24" ht="15.75" thickTop="1" x14ac:dyDescent="0.25">
      <c r="A50" s="315"/>
      <c r="I50" s="315"/>
    </row>
    <row r="52" spans="1:24" x14ac:dyDescent="0.25">
      <c r="L52" s="706"/>
      <c r="M52" s="706"/>
      <c r="N52" s="305"/>
      <c r="O52" s="305"/>
      <c r="P52" s="305"/>
      <c r="Q52" s="305"/>
      <c r="R52" s="305"/>
      <c r="S52" s="305"/>
      <c r="T52" s="305"/>
      <c r="U52" s="305"/>
      <c r="V52" s="305"/>
      <c r="W52" s="305"/>
      <c r="X52" s="305"/>
    </row>
    <row r="53" spans="1:24" x14ac:dyDescent="0.25">
      <c r="L53" s="706"/>
      <c r="M53" s="305"/>
      <c r="N53" s="305"/>
      <c r="O53" s="305"/>
      <c r="P53" s="305"/>
      <c r="Q53" s="305"/>
      <c r="R53" s="305"/>
      <c r="S53" s="305"/>
      <c r="T53" s="305"/>
      <c r="U53" s="305"/>
      <c r="V53" s="305"/>
      <c r="W53" s="305"/>
      <c r="X53" s="305"/>
    </row>
  </sheetData>
  <mergeCells count="21">
    <mergeCell ref="J37:P49"/>
    <mergeCell ref="B35:C35"/>
    <mergeCell ref="D35:E35"/>
    <mergeCell ref="F35:H35"/>
    <mergeCell ref="J35:K35"/>
    <mergeCell ref="L35:M35"/>
    <mergeCell ref="N35:P35"/>
    <mergeCell ref="N19:P19"/>
    <mergeCell ref="A1:P1"/>
    <mergeCell ref="A2:P2"/>
    <mergeCell ref="B3:C3"/>
    <mergeCell ref="D3:E3"/>
    <mergeCell ref="F3:H3"/>
    <mergeCell ref="J3:K3"/>
    <mergeCell ref="L3:M3"/>
    <mergeCell ref="N3:P3"/>
    <mergeCell ref="B19:C19"/>
    <mergeCell ref="D19:E19"/>
    <mergeCell ref="F19:H19"/>
    <mergeCell ref="J19:K19"/>
    <mergeCell ref="L19:M19"/>
  </mergeCells>
  <pageMargins left="0.70866141732283472" right="0.70866141732283472" top="0.74803149606299213" bottom="0.74803149606299213" header="0.31496062992125984" footer="0.31496062992125984"/>
  <pageSetup paperSize="9" scale="5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zoomScale="60" zoomScaleNormal="60" zoomScalePageLayoutView="75" workbookViewId="0">
      <selection activeCell="V34" sqref="V34"/>
    </sheetView>
  </sheetViews>
  <sheetFormatPr defaultRowHeight="15" x14ac:dyDescent="0.25"/>
  <cols>
    <col min="1" max="1" width="37" style="461" customWidth="1"/>
    <col min="2" max="2" width="13.83203125" style="461" bestFit="1" customWidth="1"/>
    <col min="3" max="3" width="13.1640625" style="461" bestFit="1" customWidth="1"/>
    <col min="4" max="4" width="13.83203125" style="461" bestFit="1" customWidth="1"/>
    <col min="5" max="5" width="19" style="461" customWidth="1"/>
    <col min="6" max="6" width="13.83203125" style="461" bestFit="1" customWidth="1"/>
    <col min="7" max="7" width="13.1640625" style="461" bestFit="1" customWidth="1"/>
    <col min="8" max="8" width="13.1640625" style="461" customWidth="1"/>
    <col min="9" max="9" width="38.6640625" style="461" customWidth="1"/>
    <col min="10" max="10" width="13.83203125" style="461" bestFit="1" customWidth="1"/>
    <col min="11" max="11" width="13.1640625" style="461" bestFit="1" customWidth="1"/>
    <col min="12" max="12" width="13.83203125" style="461" bestFit="1" customWidth="1"/>
    <col min="13" max="13" width="17.83203125" style="461" customWidth="1"/>
    <col min="14" max="14" width="13.83203125" style="461" bestFit="1" customWidth="1"/>
    <col min="15" max="15" width="13.1640625" style="461" bestFit="1" customWidth="1"/>
    <col min="16" max="16" width="13.1640625" style="461" customWidth="1"/>
    <col min="17" max="16384" width="9.33203125" style="461"/>
  </cols>
  <sheetData>
    <row r="1" spans="1:16" ht="16.149999999999999" customHeight="1" thickTop="1" x14ac:dyDescent="0.25">
      <c r="A1" s="551" t="s">
        <v>524</v>
      </c>
      <c r="B1" s="552"/>
      <c r="C1" s="552"/>
      <c r="D1" s="552"/>
      <c r="E1" s="552"/>
      <c r="F1" s="552"/>
      <c r="G1" s="552"/>
      <c r="H1" s="552"/>
      <c r="I1" s="640"/>
      <c r="J1" s="640"/>
      <c r="K1" s="640"/>
      <c r="L1" s="640"/>
      <c r="M1" s="640"/>
      <c r="N1" s="640"/>
      <c r="O1" s="640"/>
      <c r="P1" s="641"/>
    </row>
    <row r="2" spans="1:16" ht="16.149999999999999" customHeight="1" x14ac:dyDescent="0.25">
      <c r="A2" s="459" t="s">
        <v>232</v>
      </c>
      <c r="B2" s="642" t="s">
        <v>69</v>
      </c>
      <c r="C2" s="643"/>
      <c r="D2" s="642" t="s">
        <v>251</v>
      </c>
      <c r="E2" s="643"/>
      <c r="F2" s="642" t="s">
        <v>71</v>
      </c>
      <c r="G2" s="644"/>
      <c r="H2" s="645"/>
      <c r="I2" s="646" t="s">
        <v>236</v>
      </c>
      <c r="J2" s="642" t="s">
        <v>69</v>
      </c>
      <c r="K2" s="643"/>
      <c r="L2" s="642" t="s">
        <v>251</v>
      </c>
      <c r="M2" s="643"/>
      <c r="N2" s="642" t="s">
        <v>71</v>
      </c>
      <c r="O2" s="644"/>
      <c r="P2" s="647"/>
    </row>
    <row r="3" spans="1:16" ht="16.149999999999999" customHeight="1" x14ac:dyDescent="0.25">
      <c r="A3" s="648" t="s">
        <v>439</v>
      </c>
      <c r="B3" s="649" t="s">
        <v>72</v>
      </c>
      <c r="C3" s="649" t="s">
        <v>73</v>
      </c>
      <c r="D3" s="649" t="s">
        <v>72</v>
      </c>
      <c r="E3" s="649" t="s">
        <v>73</v>
      </c>
      <c r="F3" s="649" t="s">
        <v>72</v>
      </c>
      <c r="G3" s="649" t="s">
        <v>73</v>
      </c>
      <c r="H3" s="650" t="s">
        <v>74</v>
      </c>
      <c r="I3" s="651" t="s">
        <v>439</v>
      </c>
      <c r="J3" s="649" t="s">
        <v>72</v>
      </c>
      <c r="K3" s="649" t="s">
        <v>73</v>
      </c>
      <c r="L3" s="649" t="s">
        <v>72</v>
      </c>
      <c r="M3" s="649" t="s">
        <v>73</v>
      </c>
      <c r="N3" s="649" t="s">
        <v>72</v>
      </c>
      <c r="O3" s="649" t="s">
        <v>73</v>
      </c>
      <c r="P3" s="652" t="s">
        <v>74</v>
      </c>
    </row>
    <row r="4" spans="1:16" ht="16.149999999999999" customHeight="1" x14ac:dyDescent="0.25">
      <c r="A4" s="653" t="s">
        <v>237</v>
      </c>
      <c r="B4" s="654">
        <v>36</v>
      </c>
      <c r="C4" s="654">
        <v>12</v>
      </c>
      <c r="D4" s="654">
        <v>21</v>
      </c>
      <c r="E4" s="654">
        <v>5</v>
      </c>
      <c r="F4" s="654">
        <f>B4+D4</f>
        <v>57</v>
      </c>
      <c r="G4" s="654">
        <f>C4+E4</f>
        <v>17</v>
      </c>
      <c r="H4" s="655">
        <f>F4+G4</f>
        <v>74</v>
      </c>
      <c r="I4" s="656" t="s">
        <v>237</v>
      </c>
      <c r="J4" s="654">
        <v>61</v>
      </c>
      <c r="K4" s="654">
        <v>28</v>
      </c>
      <c r="L4" s="654">
        <v>56</v>
      </c>
      <c r="M4" s="654">
        <v>18</v>
      </c>
      <c r="N4" s="654">
        <f>J4+L4</f>
        <v>117</v>
      </c>
      <c r="O4" s="654">
        <f>K4+M4</f>
        <v>46</v>
      </c>
      <c r="P4" s="657">
        <f>N4+O4</f>
        <v>163</v>
      </c>
    </row>
    <row r="5" spans="1:16" ht="16.149999999999999" customHeight="1" x14ac:dyDescent="0.25">
      <c r="A5" s="653" t="s">
        <v>238</v>
      </c>
      <c r="B5" s="654">
        <v>21</v>
      </c>
      <c r="C5" s="654">
        <v>3</v>
      </c>
      <c r="D5" s="654">
        <v>16</v>
      </c>
      <c r="E5" s="654">
        <v>3</v>
      </c>
      <c r="F5" s="654">
        <f t="shared" ref="F5:G18" si="0">B5+D5</f>
        <v>37</v>
      </c>
      <c r="G5" s="654">
        <f t="shared" si="0"/>
        <v>6</v>
      </c>
      <c r="H5" s="655">
        <f t="shared" ref="H5:H18" si="1">F5+G5</f>
        <v>43</v>
      </c>
      <c r="I5" s="656" t="s">
        <v>238</v>
      </c>
      <c r="J5" s="654">
        <v>12</v>
      </c>
      <c r="K5" s="654">
        <v>10</v>
      </c>
      <c r="L5" s="654">
        <v>6</v>
      </c>
      <c r="M5" s="654">
        <v>49</v>
      </c>
      <c r="N5" s="654">
        <f t="shared" ref="N5:O18" si="2">J5+L5</f>
        <v>18</v>
      </c>
      <c r="O5" s="654">
        <f t="shared" si="2"/>
        <v>59</v>
      </c>
      <c r="P5" s="657">
        <f t="shared" ref="P5:P18" si="3">N5+O5</f>
        <v>77</v>
      </c>
    </row>
    <row r="6" spans="1:16" ht="16.149999999999999" customHeight="1" x14ac:dyDescent="0.25">
      <c r="A6" s="653" t="s">
        <v>239</v>
      </c>
      <c r="B6" s="654">
        <v>71</v>
      </c>
      <c r="C6" s="654">
        <v>11</v>
      </c>
      <c r="D6" s="654">
        <v>43</v>
      </c>
      <c r="E6" s="654">
        <v>8</v>
      </c>
      <c r="F6" s="654">
        <f t="shared" si="0"/>
        <v>114</v>
      </c>
      <c r="G6" s="654">
        <f t="shared" si="0"/>
        <v>19</v>
      </c>
      <c r="H6" s="655">
        <f t="shared" si="1"/>
        <v>133</v>
      </c>
      <c r="I6" s="656" t="s">
        <v>239</v>
      </c>
      <c r="J6" s="654">
        <v>44</v>
      </c>
      <c r="K6" s="654">
        <v>95</v>
      </c>
      <c r="L6" s="654">
        <v>58</v>
      </c>
      <c r="M6" s="654">
        <v>73</v>
      </c>
      <c r="N6" s="654">
        <f t="shared" si="2"/>
        <v>102</v>
      </c>
      <c r="O6" s="654">
        <f t="shared" si="2"/>
        <v>168</v>
      </c>
      <c r="P6" s="657">
        <f t="shared" si="3"/>
        <v>270</v>
      </c>
    </row>
    <row r="7" spans="1:16" ht="16.149999999999999" customHeight="1" x14ac:dyDescent="0.25">
      <c r="A7" s="653" t="s">
        <v>240</v>
      </c>
      <c r="B7" s="654">
        <v>63</v>
      </c>
      <c r="C7" s="654">
        <v>7</v>
      </c>
      <c r="D7" s="654">
        <v>31</v>
      </c>
      <c r="E7" s="654">
        <v>8</v>
      </c>
      <c r="F7" s="654">
        <f t="shared" si="0"/>
        <v>94</v>
      </c>
      <c r="G7" s="654">
        <f t="shared" si="0"/>
        <v>15</v>
      </c>
      <c r="H7" s="655">
        <f t="shared" si="1"/>
        <v>109</v>
      </c>
      <c r="I7" s="656" t="s">
        <v>240</v>
      </c>
      <c r="J7" s="654">
        <v>35</v>
      </c>
      <c r="K7" s="654">
        <v>96</v>
      </c>
      <c r="L7" s="654">
        <v>47</v>
      </c>
      <c r="M7" s="654">
        <v>46</v>
      </c>
      <c r="N7" s="654">
        <f t="shared" si="2"/>
        <v>82</v>
      </c>
      <c r="O7" s="654">
        <f t="shared" si="2"/>
        <v>142</v>
      </c>
      <c r="P7" s="657">
        <f t="shared" si="3"/>
        <v>224</v>
      </c>
    </row>
    <row r="8" spans="1:16" ht="16.149999999999999" customHeight="1" x14ac:dyDescent="0.25">
      <c r="A8" s="653" t="s">
        <v>241</v>
      </c>
      <c r="B8" s="654">
        <v>33</v>
      </c>
      <c r="C8" s="654">
        <v>11</v>
      </c>
      <c r="D8" s="654">
        <v>16</v>
      </c>
      <c r="E8" s="654">
        <v>11</v>
      </c>
      <c r="F8" s="654">
        <f t="shared" si="0"/>
        <v>49</v>
      </c>
      <c r="G8" s="654">
        <f t="shared" si="0"/>
        <v>22</v>
      </c>
      <c r="H8" s="655">
        <f t="shared" si="1"/>
        <v>71</v>
      </c>
      <c r="I8" s="656" t="s">
        <v>241</v>
      </c>
      <c r="J8" s="654">
        <v>100</v>
      </c>
      <c r="K8" s="654">
        <v>39</v>
      </c>
      <c r="L8" s="654">
        <v>109</v>
      </c>
      <c r="M8" s="654">
        <v>47</v>
      </c>
      <c r="N8" s="654">
        <f t="shared" si="2"/>
        <v>209</v>
      </c>
      <c r="O8" s="654">
        <f t="shared" si="2"/>
        <v>86</v>
      </c>
      <c r="P8" s="657">
        <f t="shared" si="3"/>
        <v>295</v>
      </c>
    </row>
    <row r="9" spans="1:16" ht="16.149999999999999" customHeight="1" x14ac:dyDescent="0.25">
      <c r="A9" s="653" t="s">
        <v>242</v>
      </c>
      <c r="B9" s="654">
        <v>13</v>
      </c>
      <c r="C9" s="654">
        <v>9</v>
      </c>
      <c r="D9" s="654">
        <v>7</v>
      </c>
      <c r="E9" s="654">
        <v>3</v>
      </c>
      <c r="F9" s="654">
        <f t="shared" si="0"/>
        <v>20</v>
      </c>
      <c r="G9" s="654">
        <f t="shared" si="0"/>
        <v>12</v>
      </c>
      <c r="H9" s="655">
        <f t="shared" si="1"/>
        <v>32</v>
      </c>
      <c r="I9" s="656" t="s">
        <v>242</v>
      </c>
      <c r="J9" s="654">
        <v>25</v>
      </c>
      <c r="K9" s="654">
        <v>37</v>
      </c>
      <c r="L9" s="654">
        <v>24</v>
      </c>
      <c r="M9" s="654">
        <v>36</v>
      </c>
      <c r="N9" s="654">
        <f t="shared" si="2"/>
        <v>49</v>
      </c>
      <c r="O9" s="654">
        <f t="shared" si="2"/>
        <v>73</v>
      </c>
      <c r="P9" s="657">
        <f t="shared" si="3"/>
        <v>122</v>
      </c>
    </row>
    <row r="10" spans="1:16" ht="16.149999999999999" customHeight="1" x14ac:dyDescent="0.25">
      <c r="A10" s="653" t="s">
        <v>243</v>
      </c>
      <c r="B10" s="654">
        <v>22</v>
      </c>
      <c r="C10" s="654">
        <v>39</v>
      </c>
      <c r="D10" s="654">
        <v>12</v>
      </c>
      <c r="E10" s="654">
        <v>58</v>
      </c>
      <c r="F10" s="654">
        <f t="shared" si="0"/>
        <v>34</v>
      </c>
      <c r="G10" s="654">
        <f t="shared" si="0"/>
        <v>97</v>
      </c>
      <c r="H10" s="655">
        <f t="shared" si="1"/>
        <v>131</v>
      </c>
      <c r="I10" s="656" t="s">
        <v>243</v>
      </c>
      <c r="J10" s="654">
        <v>96</v>
      </c>
      <c r="K10" s="654">
        <v>47</v>
      </c>
      <c r="L10" s="654">
        <v>76</v>
      </c>
      <c r="M10" s="654">
        <v>57</v>
      </c>
      <c r="N10" s="654">
        <f t="shared" si="2"/>
        <v>172</v>
      </c>
      <c r="O10" s="654">
        <f t="shared" si="2"/>
        <v>104</v>
      </c>
      <c r="P10" s="657">
        <f t="shared" si="3"/>
        <v>276</v>
      </c>
    </row>
    <row r="11" spans="1:16" ht="16.149999999999999" customHeight="1" x14ac:dyDescent="0.25">
      <c r="A11" s="653" t="s">
        <v>244</v>
      </c>
      <c r="B11" s="654">
        <v>36</v>
      </c>
      <c r="C11" s="654">
        <v>6</v>
      </c>
      <c r="D11" s="654">
        <v>24</v>
      </c>
      <c r="E11" s="654">
        <v>6</v>
      </c>
      <c r="F11" s="654">
        <f t="shared" si="0"/>
        <v>60</v>
      </c>
      <c r="G11" s="654">
        <f t="shared" si="0"/>
        <v>12</v>
      </c>
      <c r="H11" s="655">
        <f t="shared" si="1"/>
        <v>72</v>
      </c>
      <c r="I11" s="656" t="s">
        <v>244</v>
      </c>
      <c r="J11" s="654">
        <v>64</v>
      </c>
      <c r="K11" s="654">
        <v>76</v>
      </c>
      <c r="L11" s="654">
        <v>80</v>
      </c>
      <c r="M11" s="654">
        <v>67</v>
      </c>
      <c r="N11" s="654">
        <f t="shared" si="2"/>
        <v>144</v>
      </c>
      <c r="O11" s="654">
        <f t="shared" si="2"/>
        <v>143</v>
      </c>
      <c r="P11" s="657">
        <f t="shared" si="3"/>
        <v>287</v>
      </c>
    </row>
    <row r="12" spans="1:16" ht="16.149999999999999" customHeight="1" x14ac:dyDescent="0.25">
      <c r="A12" s="653" t="s">
        <v>245</v>
      </c>
      <c r="B12" s="654">
        <v>45</v>
      </c>
      <c r="C12" s="654">
        <v>12</v>
      </c>
      <c r="D12" s="654">
        <v>31</v>
      </c>
      <c r="E12" s="654">
        <v>7</v>
      </c>
      <c r="F12" s="654">
        <f t="shared" si="0"/>
        <v>76</v>
      </c>
      <c r="G12" s="654">
        <f t="shared" si="0"/>
        <v>19</v>
      </c>
      <c r="H12" s="655">
        <f t="shared" si="1"/>
        <v>95</v>
      </c>
      <c r="I12" s="656" t="s">
        <v>245</v>
      </c>
      <c r="J12" s="654">
        <v>67</v>
      </c>
      <c r="K12" s="654">
        <v>90</v>
      </c>
      <c r="L12" s="654">
        <v>58</v>
      </c>
      <c r="M12" s="654">
        <v>85</v>
      </c>
      <c r="N12" s="654">
        <f t="shared" si="2"/>
        <v>125</v>
      </c>
      <c r="O12" s="654">
        <f t="shared" si="2"/>
        <v>175</v>
      </c>
      <c r="P12" s="657">
        <f t="shared" si="3"/>
        <v>300</v>
      </c>
    </row>
    <row r="13" spans="1:16" ht="16.149999999999999" customHeight="1" x14ac:dyDescent="0.25">
      <c r="A13" s="653" t="s">
        <v>246</v>
      </c>
      <c r="B13" s="654">
        <v>42</v>
      </c>
      <c r="C13" s="654">
        <v>4</v>
      </c>
      <c r="D13" s="654">
        <v>28</v>
      </c>
      <c r="E13" s="654">
        <v>1</v>
      </c>
      <c r="F13" s="654">
        <f t="shared" si="0"/>
        <v>70</v>
      </c>
      <c r="G13" s="654">
        <f t="shared" si="0"/>
        <v>5</v>
      </c>
      <c r="H13" s="655">
        <f t="shared" si="1"/>
        <v>75</v>
      </c>
      <c r="I13" s="656" t="s">
        <v>246</v>
      </c>
      <c r="J13" s="654">
        <v>29</v>
      </c>
      <c r="K13" s="654">
        <v>30</v>
      </c>
      <c r="L13" s="654">
        <v>19</v>
      </c>
      <c r="M13" s="654">
        <v>43</v>
      </c>
      <c r="N13" s="654">
        <f t="shared" si="2"/>
        <v>48</v>
      </c>
      <c r="O13" s="654">
        <f t="shared" si="2"/>
        <v>73</v>
      </c>
      <c r="P13" s="657">
        <f t="shared" si="3"/>
        <v>121</v>
      </c>
    </row>
    <row r="14" spans="1:16" ht="16.149999999999999" customHeight="1" x14ac:dyDescent="0.25">
      <c r="A14" s="653" t="s">
        <v>247</v>
      </c>
      <c r="B14" s="654">
        <v>43</v>
      </c>
      <c r="C14" s="654">
        <v>15</v>
      </c>
      <c r="D14" s="654">
        <v>22</v>
      </c>
      <c r="E14" s="654">
        <v>14</v>
      </c>
      <c r="F14" s="654">
        <f t="shared" si="0"/>
        <v>65</v>
      </c>
      <c r="G14" s="654">
        <f t="shared" si="0"/>
        <v>29</v>
      </c>
      <c r="H14" s="655">
        <f t="shared" si="1"/>
        <v>94</v>
      </c>
      <c r="I14" s="656" t="s">
        <v>247</v>
      </c>
      <c r="J14" s="654">
        <v>244</v>
      </c>
      <c r="K14" s="654">
        <v>72</v>
      </c>
      <c r="L14" s="654">
        <v>100</v>
      </c>
      <c r="M14" s="654">
        <v>102</v>
      </c>
      <c r="N14" s="654">
        <f t="shared" si="2"/>
        <v>344</v>
      </c>
      <c r="O14" s="654">
        <f t="shared" si="2"/>
        <v>174</v>
      </c>
      <c r="P14" s="657">
        <f t="shared" si="3"/>
        <v>518</v>
      </c>
    </row>
    <row r="15" spans="1:16" ht="16.149999999999999" customHeight="1" x14ac:dyDescent="0.25">
      <c r="A15" s="653" t="s">
        <v>248</v>
      </c>
      <c r="B15" s="654">
        <v>16</v>
      </c>
      <c r="C15" s="654">
        <v>7</v>
      </c>
      <c r="D15" s="654">
        <v>9</v>
      </c>
      <c r="E15" s="654">
        <v>4</v>
      </c>
      <c r="F15" s="654">
        <f t="shared" si="0"/>
        <v>25</v>
      </c>
      <c r="G15" s="654">
        <f t="shared" si="0"/>
        <v>11</v>
      </c>
      <c r="H15" s="655">
        <f t="shared" si="1"/>
        <v>36</v>
      </c>
      <c r="I15" s="656" t="s">
        <v>248</v>
      </c>
      <c r="J15" s="654">
        <v>18</v>
      </c>
      <c r="K15" s="654">
        <v>6</v>
      </c>
      <c r="L15" s="654">
        <v>4</v>
      </c>
      <c r="M15" s="654">
        <v>33</v>
      </c>
      <c r="N15" s="654">
        <f t="shared" si="2"/>
        <v>22</v>
      </c>
      <c r="O15" s="654">
        <f t="shared" si="2"/>
        <v>39</v>
      </c>
      <c r="P15" s="657">
        <f t="shared" si="3"/>
        <v>61</v>
      </c>
    </row>
    <row r="16" spans="1:16" ht="16.149999999999999" customHeight="1" x14ac:dyDescent="0.25">
      <c r="A16" s="653" t="s">
        <v>249</v>
      </c>
      <c r="B16" s="654">
        <v>7</v>
      </c>
      <c r="C16" s="654">
        <v>6</v>
      </c>
      <c r="D16" s="654">
        <v>17</v>
      </c>
      <c r="E16" s="654">
        <v>13</v>
      </c>
      <c r="F16" s="654">
        <f t="shared" si="0"/>
        <v>24</v>
      </c>
      <c r="G16" s="654">
        <f t="shared" si="0"/>
        <v>19</v>
      </c>
      <c r="H16" s="655">
        <f t="shared" si="1"/>
        <v>43</v>
      </c>
      <c r="I16" s="656" t="s">
        <v>249</v>
      </c>
      <c r="J16" s="654">
        <v>31</v>
      </c>
      <c r="K16" s="654">
        <v>8</v>
      </c>
      <c r="L16" s="654">
        <v>8</v>
      </c>
      <c r="M16" s="654">
        <v>37</v>
      </c>
      <c r="N16" s="654">
        <f t="shared" si="2"/>
        <v>39</v>
      </c>
      <c r="O16" s="654">
        <f t="shared" si="2"/>
        <v>45</v>
      </c>
      <c r="P16" s="657">
        <f t="shared" si="3"/>
        <v>84</v>
      </c>
    </row>
    <row r="17" spans="1:16" ht="16.149999999999999" customHeight="1" x14ac:dyDescent="0.25">
      <c r="A17" s="653" t="s">
        <v>250</v>
      </c>
      <c r="B17" s="654">
        <v>26</v>
      </c>
      <c r="C17" s="654">
        <v>0</v>
      </c>
      <c r="D17" s="654">
        <v>22</v>
      </c>
      <c r="E17" s="654">
        <v>18</v>
      </c>
      <c r="F17" s="654">
        <f t="shared" si="0"/>
        <v>48</v>
      </c>
      <c r="G17" s="654">
        <f t="shared" si="0"/>
        <v>18</v>
      </c>
      <c r="H17" s="655">
        <f t="shared" si="1"/>
        <v>66</v>
      </c>
      <c r="I17" s="656" t="s">
        <v>250</v>
      </c>
      <c r="J17" s="654">
        <v>36</v>
      </c>
      <c r="K17" s="654">
        <v>7</v>
      </c>
      <c r="L17" s="654">
        <v>5</v>
      </c>
      <c r="M17" s="654">
        <v>83</v>
      </c>
      <c r="N17" s="654">
        <f t="shared" si="2"/>
        <v>41</v>
      </c>
      <c r="O17" s="654">
        <f t="shared" si="2"/>
        <v>90</v>
      </c>
      <c r="P17" s="657">
        <f t="shared" si="3"/>
        <v>131</v>
      </c>
    </row>
    <row r="18" spans="1:16" ht="16.149999999999999" customHeight="1" x14ac:dyDescent="0.25">
      <c r="A18" s="653" t="s">
        <v>58</v>
      </c>
      <c r="B18" s="654">
        <v>83</v>
      </c>
      <c r="C18" s="654">
        <v>0</v>
      </c>
      <c r="D18" s="654">
        <v>0</v>
      </c>
      <c r="E18" s="654">
        <v>246</v>
      </c>
      <c r="F18" s="654">
        <f t="shared" si="0"/>
        <v>83</v>
      </c>
      <c r="G18" s="654">
        <f t="shared" si="0"/>
        <v>246</v>
      </c>
      <c r="H18" s="655">
        <f t="shared" si="1"/>
        <v>329</v>
      </c>
      <c r="I18" s="656" t="s">
        <v>58</v>
      </c>
      <c r="J18" s="654">
        <v>177</v>
      </c>
      <c r="K18" s="654">
        <v>0</v>
      </c>
      <c r="L18" s="654">
        <v>0</v>
      </c>
      <c r="M18" s="654">
        <v>131</v>
      </c>
      <c r="N18" s="654">
        <f t="shared" si="2"/>
        <v>177</v>
      </c>
      <c r="O18" s="654">
        <f t="shared" si="2"/>
        <v>131</v>
      </c>
      <c r="P18" s="657">
        <f t="shared" si="3"/>
        <v>308</v>
      </c>
    </row>
    <row r="19" spans="1:16" ht="16.149999999999999" customHeight="1" x14ac:dyDescent="0.25">
      <c r="A19" s="459" t="s">
        <v>82</v>
      </c>
      <c r="B19" s="266">
        <f t="shared" ref="B19:H19" si="4">SUM(B4:B18)</f>
        <v>557</v>
      </c>
      <c r="C19" s="266">
        <f t="shared" si="4"/>
        <v>142</v>
      </c>
      <c r="D19" s="266">
        <f t="shared" si="4"/>
        <v>299</v>
      </c>
      <c r="E19" s="266">
        <f t="shared" si="4"/>
        <v>405</v>
      </c>
      <c r="F19" s="266">
        <f t="shared" si="4"/>
        <v>856</v>
      </c>
      <c r="G19" s="266">
        <f t="shared" si="4"/>
        <v>547</v>
      </c>
      <c r="H19" s="658">
        <f t="shared" si="4"/>
        <v>1403</v>
      </c>
      <c r="I19" s="646" t="s">
        <v>82</v>
      </c>
      <c r="J19" s="266">
        <f t="shared" ref="J19:P19" si="5">SUM(J4:J18)</f>
        <v>1039</v>
      </c>
      <c r="K19" s="266">
        <f t="shared" si="5"/>
        <v>641</v>
      </c>
      <c r="L19" s="266">
        <f t="shared" si="5"/>
        <v>650</v>
      </c>
      <c r="M19" s="266">
        <f t="shared" si="5"/>
        <v>907</v>
      </c>
      <c r="N19" s="266">
        <f t="shared" si="5"/>
        <v>1689</v>
      </c>
      <c r="O19" s="266">
        <f t="shared" si="5"/>
        <v>1548</v>
      </c>
      <c r="P19" s="659">
        <f t="shared" si="5"/>
        <v>3237</v>
      </c>
    </row>
    <row r="20" spans="1:16" ht="16.149999999999999" customHeight="1" x14ac:dyDescent="0.25">
      <c r="A20" s="310"/>
      <c r="B20" s="660"/>
      <c r="C20" s="660"/>
      <c r="D20" s="660"/>
      <c r="E20" s="660"/>
      <c r="F20" s="660"/>
      <c r="G20" s="660"/>
      <c r="H20" s="661"/>
      <c r="I20" s="311"/>
      <c r="J20" s="660"/>
      <c r="K20" s="660"/>
      <c r="L20" s="660"/>
      <c r="M20" s="660"/>
      <c r="N20" s="660"/>
      <c r="O20" s="660"/>
      <c r="P20" s="662"/>
    </row>
    <row r="21" spans="1:16" x14ac:dyDescent="0.25">
      <c r="A21" s="648" t="s">
        <v>68</v>
      </c>
      <c r="B21" s="642" t="s">
        <v>69</v>
      </c>
      <c r="C21" s="643"/>
      <c r="D21" s="642" t="s">
        <v>251</v>
      </c>
      <c r="E21" s="643"/>
      <c r="F21" s="642" t="s">
        <v>71</v>
      </c>
      <c r="G21" s="644"/>
      <c r="H21" s="645"/>
      <c r="I21" s="646" t="s">
        <v>234</v>
      </c>
      <c r="J21" s="642" t="s">
        <v>69</v>
      </c>
      <c r="K21" s="643"/>
      <c r="L21" s="642" t="s">
        <v>251</v>
      </c>
      <c r="M21" s="643"/>
      <c r="N21" s="642" t="s">
        <v>71</v>
      </c>
      <c r="O21" s="644"/>
      <c r="P21" s="647"/>
    </row>
    <row r="22" spans="1:16" x14ac:dyDescent="0.25">
      <c r="A22" s="648" t="s">
        <v>439</v>
      </c>
      <c r="B22" s="649" t="s">
        <v>72</v>
      </c>
      <c r="C22" s="649" t="s">
        <v>73</v>
      </c>
      <c r="D22" s="649" t="s">
        <v>72</v>
      </c>
      <c r="E22" s="649" t="s">
        <v>73</v>
      </c>
      <c r="F22" s="649" t="s">
        <v>72</v>
      </c>
      <c r="G22" s="649" t="s">
        <v>73</v>
      </c>
      <c r="H22" s="650" t="s">
        <v>74</v>
      </c>
      <c r="I22" s="651" t="s">
        <v>439</v>
      </c>
      <c r="J22" s="649" t="s">
        <v>72</v>
      </c>
      <c r="K22" s="649" t="s">
        <v>73</v>
      </c>
      <c r="L22" s="649" t="s">
        <v>72</v>
      </c>
      <c r="M22" s="649" t="s">
        <v>73</v>
      </c>
      <c r="N22" s="649" t="s">
        <v>72</v>
      </c>
      <c r="O22" s="649" t="s">
        <v>73</v>
      </c>
      <c r="P22" s="652" t="s">
        <v>74</v>
      </c>
    </row>
    <row r="23" spans="1:16" x14ac:dyDescent="0.25">
      <c r="A23" s="653" t="s">
        <v>237</v>
      </c>
      <c r="B23" s="654">
        <v>164</v>
      </c>
      <c r="C23" s="654">
        <v>55</v>
      </c>
      <c r="D23" s="654">
        <v>55</v>
      </c>
      <c r="E23" s="654">
        <v>34</v>
      </c>
      <c r="F23" s="654">
        <f>B23+D23</f>
        <v>219</v>
      </c>
      <c r="G23" s="654">
        <f>C23+E23</f>
        <v>89</v>
      </c>
      <c r="H23" s="655">
        <f>F23+G23</f>
        <v>308</v>
      </c>
      <c r="I23" s="656" t="s">
        <v>237</v>
      </c>
      <c r="J23" s="654">
        <v>96</v>
      </c>
      <c r="K23" s="654">
        <v>66</v>
      </c>
      <c r="L23" s="654">
        <v>37</v>
      </c>
      <c r="M23" s="654">
        <v>95</v>
      </c>
      <c r="N23" s="654">
        <f>J23+L23</f>
        <v>133</v>
      </c>
      <c r="O23" s="654">
        <f>K23+M23</f>
        <v>161</v>
      </c>
      <c r="P23" s="657">
        <f>N23+O23</f>
        <v>294</v>
      </c>
    </row>
    <row r="24" spans="1:16" x14ac:dyDescent="0.25">
      <c r="A24" s="653" t="s">
        <v>238</v>
      </c>
      <c r="B24" s="654">
        <v>72</v>
      </c>
      <c r="C24" s="654">
        <v>8</v>
      </c>
      <c r="D24" s="654">
        <v>11</v>
      </c>
      <c r="E24" s="654">
        <v>10</v>
      </c>
      <c r="F24" s="654">
        <f t="shared" ref="F24:G37" si="6">B24+D24</f>
        <v>83</v>
      </c>
      <c r="G24" s="654">
        <f t="shared" si="6"/>
        <v>18</v>
      </c>
      <c r="H24" s="655">
        <f t="shared" ref="H24:H37" si="7">F24+G24</f>
        <v>101</v>
      </c>
      <c r="I24" s="656" t="s">
        <v>238</v>
      </c>
      <c r="J24" s="654">
        <v>33</v>
      </c>
      <c r="K24" s="654">
        <v>22</v>
      </c>
      <c r="L24" s="654">
        <v>19</v>
      </c>
      <c r="M24" s="654">
        <v>98</v>
      </c>
      <c r="N24" s="654">
        <f t="shared" ref="N24:O37" si="8">J24+L24</f>
        <v>52</v>
      </c>
      <c r="O24" s="654">
        <f t="shared" si="8"/>
        <v>120</v>
      </c>
      <c r="P24" s="657">
        <f t="shared" ref="P24:P37" si="9">N24+O24</f>
        <v>172</v>
      </c>
    </row>
    <row r="25" spans="1:16" x14ac:dyDescent="0.25">
      <c r="A25" s="653" t="s">
        <v>239</v>
      </c>
      <c r="B25" s="654">
        <v>179</v>
      </c>
      <c r="C25" s="654">
        <v>59</v>
      </c>
      <c r="D25" s="654">
        <v>122</v>
      </c>
      <c r="E25" s="654">
        <v>26</v>
      </c>
      <c r="F25" s="654">
        <f t="shared" si="6"/>
        <v>301</v>
      </c>
      <c r="G25" s="654">
        <f t="shared" si="6"/>
        <v>85</v>
      </c>
      <c r="H25" s="655">
        <f t="shared" si="7"/>
        <v>386</v>
      </c>
      <c r="I25" s="656" t="s">
        <v>239</v>
      </c>
      <c r="J25" s="654">
        <v>101</v>
      </c>
      <c r="K25" s="654">
        <v>95</v>
      </c>
      <c r="L25" s="654">
        <v>82</v>
      </c>
      <c r="M25" s="654">
        <v>184</v>
      </c>
      <c r="N25" s="654">
        <f t="shared" si="8"/>
        <v>183</v>
      </c>
      <c r="O25" s="654">
        <f t="shared" si="8"/>
        <v>279</v>
      </c>
      <c r="P25" s="657">
        <f t="shared" si="9"/>
        <v>462</v>
      </c>
    </row>
    <row r="26" spans="1:16" x14ac:dyDescent="0.25">
      <c r="A26" s="653" t="s">
        <v>240</v>
      </c>
      <c r="B26" s="654">
        <v>106</v>
      </c>
      <c r="C26" s="654">
        <v>12</v>
      </c>
      <c r="D26" s="654">
        <v>110</v>
      </c>
      <c r="E26" s="654">
        <v>14</v>
      </c>
      <c r="F26" s="654">
        <f t="shared" si="6"/>
        <v>216</v>
      </c>
      <c r="G26" s="654">
        <f t="shared" si="6"/>
        <v>26</v>
      </c>
      <c r="H26" s="655">
        <f t="shared" si="7"/>
        <v>242</v>
      </c>
      <c r="I26" s="656" t="s">
        <v>240</v>
      </c>
      <c r="J26" s="654">
        <v>79</v>
      </c>
      <c r="K26" s="654">
        <v>69</v>
      </c>
      <c r="L26" s="654">
        <v>46</v>
      </c>
      <c r="M26" s="654">
        <v>151</v>
      </c>
      <c r="N26" s="654">
        <f t="shared" si="8"/>
        <v>125</v>
      </c>
      <c r="O26" s="654">
        <f t="shared" si="8"/>
        <v>220</v>
      </c>
      <c r="P26" s="657">
        <f t="shared" si="9"/>
        <v>345</v>
      </c>
    </row>
    <row r="27" spans="1:16" x14ac:dyDescent="0.25">
      <c r="A27" s="653" t="s">
        <v>241</v>
      </c>
      <c r="B27" s="654">
        <v>102</v>
      </c>
      <c r="C27" s="654">
        <v>94</v>
      </c>
      <c r="D27" s="654">
        <v>23</v>
      </c>
      <c r="E27" s="654">
        <v>119</v>
      </c>
      <c r="F27" s="654">
        <f t="shared" si="6"/>
        <v>125</v>
      </c>
      <c r="G27" s="654">
        <f t="shared" si="6"/>
        <v>213</v>
      </c>
      <c r="H27" s="655">
        <f t="shared" si="7"/>
        <v>338</v>
      </c>
      <c r="I27" s="656" t="s">
        <v>241</v>
      </c>
      <c r="J27" s="654">
        <v>105</v>
      </c>
      <c r="K27" s="654">
        <v>33</v>
      </c>
      <c r="L27" s="654">
        <v>33</v>
      </c>
      <c r="M27" s="654">
        <v>132</v>
      </c>
      <c r="N27" s="654">
        <f t="shared" si="8"/>
        <v>138</v>
      </c>
      <c r="O27" s="654">
        <f t="shared" si="8"/>
        <v>165</v>
      </c>
      <c r="P27" s="657">
        <f t="shared" si="9"/>
        <v>303</v>
      </c>
    </row>
    <row r="28" spans="1:16" x14ac:dyDescent="0.25">
      <c r="A28" s="653" t="s">
        <v>242</v>
      </c>
      <c r="B28" s="654">
        <v>49</v>
      </c>
      <c r="C28" s="654">
        <v>29</v>
      </c>
      <c r="D28" s="654">
        <v>17</v>
      </c>
      <c r="E28" s="654">
        <v>15</v>
      </c>
      <c r="F28" s="654">
        <f t="shared" si="6"/>
        <v>66</v>
      </c>
      <c r="G28" s="654">
        <f t="shared" si="6"/>
        <v>44</v>
      </c>
      <c r="H28" s="655">
        <f t="shared" si="7"/>
        <v>110</v>
      </c>
      <c r="I28" s="656" t="s">
        <v>242</v>
      </c>
      <c r="J28" s="654">
        <v>58</v>
      </c>
      <c r="K28" s="654">
        <v>32</v>
      </c>
      <c r="L28" s="654">
        <v>34</v>
      </c>
      <c r="M28" s="654">
        <v>28</v>
      </c>
      <c r="N28" s="654">
        <f t="shared" si="8"/>
        <v>92</v>
      </c>
      <c r="O28" s="654">
        <f t="shared" si="8"/>
        <v>60</v>
      </c>
      <c r="P28" s="657">
        <f t="shared" si="9"/>
        <v>152</v>
      </c>
    </row>
    <row r="29" spans="1:16" x14ac:dyDescent="0.25">
      <c r="A29" s="653" t="s">
        <v>243</v>
      </c>
      <c r="B29" s="654">
        <v>67</v>
      </c>
      <c r="C29" s="654">
        <v>77</v>
      </c>
      <c r="D29" s="654">
        <v>32</v>
      </c>
      <c r="E29" s="654">
        <v>201</v>
      </c>
      <c r="F29" s="654">
        <f t="shared" si="6"/>
        <v>99</v>
      </c>
      <c r="G29" s="654">
        <f t="shared" si="6"/>
        <v>278</v>
      </c>
      <c r="H29" s="655">
        <f t="shared" si="7"/>
        <v>377</v>
      </c>
      <c r="I29" s="656" t="s">
        <v>243</v>
      </c>
      <c r="J29" s="654">
        <v>277</v>
      </c>
      <c r="K29" s="654">
        <v>42</v>
      </c>
      <c r="L29" s="654">
        <v>93</v>
      </c>
      <c r="M29" s="654">
        <v>78</v>
      </c>
      <c r="N29" s="654">
        <f t="shared" si="8"/>
        <v>370</v>
      </c>
      <c r="O29" s="654">
        <f t="shared" si="8"/>
        <v>120</v>
      </c>
      <c r="P29" s="657">
        <f t="shared" si="9"/>
        <v>490</v>
      </c>
    </row>
    <row r="30" spans="1:16" x14ac:dyDescent="0.25">
      <c r="A30" s="653" t="s">
        <v>244</v>
      </c>
      <c r="B30" s="654">
        <v>94</v>
      </c>
      <c r="C30" s="654">
        <v>52</v>
      </c>
      <c r="D30" s="654">
        <v>60</v>
      </c>
      <c r="E30" s="654">
        <v>43</v>
      </c>
      <c r="F30" s="654">
        <f t="shared" si="6"/>
        <v>154</v>
      </c>
      <c r="G30" s="654">
        <f t="shared" si="6"/>
        <v>95</v>
      </c>
      <c r="H30" s="655">
        <f t="shared" si="7"/>
        <v>249</v>
      </c>
      <c r="I30" s="656" t="s">
        <v>244</v>
      </c>
      <c r="J30" s="654">
        <v>49</v>
      </c>
      <c r="K30" s="654">
        <v>83</v>
      </c>
      <c r="L30" s="654">
        <v>54</v>
      </c>
      <c r="M30" s="654">
        <v>107</v>
      </c>
      <c r="N30" s="654">
        <f t="shared" si="8"/>
        <v>103</v>
      </c>
      <c r="O30" s="654">
        <f t="shared" si="8"/>
        <v>190</v>
      </c>
      <c r="P30" s="657">
        <f t="shared" si="9"/>
        <v>293</v>
      </c>
    </row>
    <row r="31" spans="1:16" x14ac:dyDescent="0.25">
      <c r="A31" s="653" t="s">
        <v>245</v>
      </c>
      <c r="B31" s="654">
        <v>152</v>
      </c>
      <c r="C31" s="654">
        <v>25</v>
      </c>
      <c r="D31" s="654">
        <v>67</v>
      </c>
      <c r="E31" s="654">
        <v>45</v>
      </c>
      <c r="F31" s="654">
        <f t="shared" si="6"/>
        <v>219</v>
      </c>
      <c r="G31" s="654">
        <f t="shared" si="6"/>
        <v>70</v>
      </c>
      <c r="H31" s="655">
        <f t="shared" si="7"/>
        <v>289</v>
      </c>
      <c r="I31" s="656" t="s">
        <v>245</v>
      </c>
      <c r="J31" s="654">
        <v>82</v>
      </c>
      <c r="K31" s="654">
        <v>72</v>
      </c>
      <c r="L31" s="654">
        <v>58</v>
      </c>
      <c r="M31" s="654">
        <v>137</v>
      </c>
      <c r="N31" s="654">
        <f t="shared" si="8"/>
        <v>140</v>
      </c>
      <c r="O31" s="654">
        <f t="shared" si="8"/>
        <v>209</v>
      </c>
      <c r="P31" s="657">
        <f t="shared" si="9"/>
        <v>349</v>
      </c>
    </row>
    <row r="32" spans="1:16" x14ac:dyDescent="0.25">
      <c r="A32" s="653" t="s">
        <v>246</v>
      </c>
      <c r="B32" s="654">
        <v>71</v>
      </c>
      <c r="C32" s="654">
        <v>6</v>
      </c>
      <c r="D32" s="654">
        <v>44</v>
      </c>
      <c r="E32" s="654">
        <v>28</v>
      </c>
      <c r="F32" s="654">
        <f t="shared" si="6"/>
        <v>115</v>
      </c>
      <c r="G32" s="654">
        <f t="shared" si="6"/>
        <v>34</v>
      </c>
      <c r="H32" s="655">
        <f t="shared" si="7"/>
        <v>149</v>
      </c>
      <c r="I32" s="656" t="s">
        <v>246</v>
      </c>
      <c r="J32" s="654">
        <v>59</v>
      </c>
      <c r="K32" s="654">
        <v>52</v>
      </c>
      <c r="L32" s="654">
        <v>16</v>
      </c>
      <c r="M32" s="654">
        <v>66</v>
      </c>
      <c r="N32" s="654">
        <f t="shared" si="8"/>
        <v>75</v>
      </c>
      <c r="O32" s="654">
        <f t="shared" si="8"/>
        <v>118</v>
      </c>
      <c r="P32" s="657">
        <f t="shared" si="9"/>
        <v>193</v>
      </c>
    </row>
    <row r="33" spans="1:16" x14ac:dyDescent="0.25">
      <c r="A33" s="653" t="s">
        <v>247</v>
      </c>
      <c r="B33" s="654">
        <v>97</v>
      </c>
      <c r="C33" s="654">
        <v>53</v>
      </c>
      <c r="D33" s="654">
        <v>25</v>
      </c>
      <c r="E33" s="654">
        <v>153</v>
      </c>
      <c r="F33" s="654">
        <f t="shared" si="6"/>
        <v>122</v>
      </c>
      <c r="G33" s="654">
        <f t="shared" si="6"/>
        <v>206</v>
      </c>
      <c r="H33" s="655">
        <f t="shared" si="7"/>
        <v>328</v>
      </c>
      <c r="I33" s="656" t="s">
        <v>247</v>
      </c>
      <c r="J33" s="654">
        <v>263</v>
      </c>
      <c r="K33" s="654">
        <v>61</v>
      </c>
      <c r="L33" s="654">
        <v>83</v>
      </c>
      <c r="M33" s="654">
        <v>114</v>
      </c>
      <c r="N33" s="654">
        <f t="shared" si="8"/>
        <v>346</v>
      </c>
      <c r="O33" s="654">
        <f t="shared" si="8"/>
        <v>175</v>
      </c>
      <c r="P33" s="657">
        <f t="shared" si="9"/>
        <v>521</v>
      </c>
    </row>
    <row r="34" spans="1:16" x14ac:dyDescent="0.25">
      <c r="A34" s="653" t="s">
        <v>248</v>
      </c>
      <c r="B34" s="654">
        <v>43</v>
      </c>
      <c r="C34" s="654">
        <v>4</v>
      </c>
      <c r="D34" s="654">
        <v>8</v>
      </c>
      <c r="E34" s="654">
        <v>25</v>
      </c>
      <c r="F34" s="654">
        <f t="shared" si="6"/>
        <v>51</v>
      </c>
      <c r="G34" s="654">
        <f t="shared" si="6"/>
        <v>29</v>
      </c>
      <c r="H34" s="655">
        <f t="shared" si="7"/>
        <v>80</v>
      </c>
      <c r="I34" s="656" t="s">
        <v>248</v>
      </c>
      <c r="J34" s="654">
        <v>28</v>
      </c>
      <c r="K34" s="654">
        <v>9</v>
      </c>
      <c r="L34" s="654">
        <v>15</v>
      </c>
      <c r="M34" s="654">
        <v>34</v>
      </c>
      <c r="N34" s="654">
        <f t="shared" si="8"/>
        <v>43</v>
      </c>
      <c r="O34" s="654">
        <f t="shared" si="8"/>
        <v>43</v>
      </c>
      <c r="P34" s="657">
        <f t="shared" si="9"/>
        <v>86</v>
      </c>
    </row>
    <row r="35" spans="1:16" x14ac:dyDescent="0.25">
      <c r="A35" s="653" t="s">
        <v>249</v>
      </c>
      <c r="B35" s="654">
        <v>34</v>
      </c>
      <c r="C35" s="654">
        <v>13</v>
      </c>
      <c r="D35" s="654">
        <v>7</v>
      </c>
      <c r="E35" s="654">
        <v>112</v>
      </c>
      <c r="F35" s="654">
        <f t="shared" si="6"/>
        <v>41</v>
      </c>
      <c r="G35" s="654">
        <f t="shared" si="6"/>
        <v>125</v>
      </c>
      <c r="H35" s="655">
        <f t="shared" si="7"/>
        <v>166</v>
      </c>
      <c r="I35" s="656" t="s">
        <v>249</v>
      </c>
      <c r="J35" s="654">
        <v>111</v>
      </c>
      <c r="K35" s="654">
        <v>16</v>
      </c>
      <c r="L35" s="654">
        <v>30</v>
      </c>
      <c r="M35" s="654">
        <v>51</v>
      </c>
      <c r="N35" s="654">
        <f t="shared" si="8"/>
        <v>141</v>
      </c>
      <c r="O35" s="654">
        <f t="shared" si="8"/>
        <v>67</v>
      </c>
      <c r="P35" s="657">
        <f t="shared" si="9"/>
        <v>208</v>
      </c>
    </row>
    <row r="36" spans="1:16" x14ac:dyDescent="0.25">
      <c r="A36" s="653" t="s">
        <v>250</v>
      </c>
      <c r="B36" s="654">
        <v>65</v>
      </c>
      <c r="C36" s="654">
        <v>3</v>
      </c>
      <c r="D36" s="654">
        <v>6</v>
      </c>
      <c r="E36" s="654">
        <v>59</v>
      </c>
      <c r="F36" s="654">
        <f t="shared" si="6"/>
        <v>71</v>
      </c>
      <c r="G36" s="654">
        <f t="shared" si="6"/>
        <v>62</v>
      </c>
      <c r="H36" s="655">
        <f t="shared" si="7"/>
        <v>133</v>
      </c>
      <c r="I36" s="656" t="s">
        <v>250</v>
      </c>
      <c r="J36" s="654">
        <v>57</v>
      </c>
      <c r="K36" s="654">
        <v>26</v>
      </c>
      <c r="L36" s="654">
        <v>8</v>
      </c>
      <c r="M36" s="654">
        <v>85</v>
      </c>
      <c r="N36" s="654">
        <f t="shared" si="8"/>
        <v>65</v>
      </c>
      <c r="O36" s="654">
        <f t="shared" si="8"/>
        <v>111</v>
      </c>
      <c r="P36" s="657">
        <f t="shared" si="9"/>
        <v>176</v>
      </c>
    </row>
    <row r="37" spans="1:16" x14ac:dyDescent="0.25">
      <c r="A37" s="653" t="s">
        <v>58</v>
      </c>
      <c r="B37" s="654">
        <v>75</v>
      </c>
      <c r="C37" s="654">
        <v>0</v>
      </c>
      <c r="D37" s="654">
        <v>0</v>
      </c>
      <c r="E37" s="654">
        <v>132</v>
      </c>
      <c r="F37" s="654">
        <f t="shared" si="6"/>
        <v>75</v>
      </c>
      <c r="G37" s="654">
        <f t="shared" si="6"/>
        <v>132</v>
      </c>
      <c r="H37" s="655">
        <f t="shared" si="7"/>
        <v>207</v>
      </c>
      <c r="I37" s="656" t="s">
        <v>58</v>
      </c>
      <c r="J37" s="654">
        <v>256</v>
      </c>
      <c r="K37" s="654">
        <v>0</v>
      </c>
      <c r="L37" s="654">
        <v>0</v>
      </c>
      <c r="M37" s="654">
        <v>179</v>
      </c>
      <c r="N37" s="654">
        <f t="shared" si="8"/>
        <v>256</v>
      </c>
      <c r="O37" s="654">
        <f t="shared" si="8"/>
        <v>179</v>
      </c>
      <c r="P37" s="657">
        <f t="shared" si="9"/>
        <v>435</v>
      </c>
    </row>
    <row r="38" spans="1:16" x14ac:dyDescent="0.25">
      <c r="A38" s="459" t="s">
        <v>82</v>
      </c>
      <c r="B38" s="266">
        <f t="shared" ref="B38:H38" si="10">SUM(B23:B37)</f>
        <v>1370</v>
      </c>
      <c r="C38" s="266">
        <f t="shared" si="10"/>
        <v>490</v>
      </c>
      <c r="D38" s="266">
        <f>SUM(D23:D37)</f>
        <v>587</v>
      </c>
      <c r="E38" s="266">
        <f t="shared" si="10"/>
        <v>1016</v>
      </c>
      <c r="F38" s="266">
        <f t="shared" si="10"/>
        <v>1957</v>
      </c>
      <c r="G38" s="266">
        <f t="shared" si="10"/>
        <v>1506</v>
      </c>
      <c r="H38" s="658">
        <f t="shared" si="10"/>
        <v>3463</v>
      </c>
      <c r="I38" s="646" t="s">
        <v>82</v>
      </c>
      <c r="J38" s="266">
        <f t="shared" ref="J38:P38" si="11">SUM(J23:J37)</f>
        <v>1654</v>
      </c>
      <c r="K38" s="266">
        <f t="shared" si="11"/>
        <v>678</v>
      </c>
      <c r="L38" s="266">
        <f t="shared" si="11"/>
        <v>608</v>
      </c>
      <c r="M38" s="266">
        <f t="shared" si="11"/>
        <v>1539</v>
      </c>
      <c r="N38" s="266">
        <f t="shared" si="11"/>
        <v>2262</v>
      </c>
      <c r="O38" s="266">
        <f t="shared" si="11"/>
        <v>2217</v>
      </c>
      <c r="P38" s="659">
        <f t="shared" si="11"/>
        <v>4479</v>
      </c>
    </row>
    <row r="39" spans="1:16" x14ac:dyDescent="0.25">
      <c r="A39" s="504"/>
      <c r="B39" s="505"/>
      <c r="C39" s="505"/>
      <c r="D39" s="505"/>
      <c r="E39" s="505"/>
      <c r="F39" s="505"/>
      <c r="G39" s="505"/>
      <c r="H39" s="506"/>
      <c r="I39" s="505"/>
      <c r="J39" s="505"/>
      <c r="K39" s="505"/>
      <c r="L39" s="505"/>
      <c r="M39" s="505"/>
      <c r="N39" s="505"/>
      <c r="O39" s="505"/>
      <c r="P39" s="663"/>
    </row>
    <row r="40" spans="1:16" x14ac:dyDescent="0.25">
      <c r="A40" s="648" t="s">
        <v>83</v>
      </c>
      <c r="B40" s="642" t="s">
        <v>69</v>
      </c>
      <c r="C40" s="643"/>
      <c r="D40" s="642" t="s">
        <v>251</v>
      </c>
      <c r="E40" s="643"/>
      <c r="F40" s="642" t="s">
        <v>71</v>
      </c>
      <c r="G40" s="644"/>
      <c r="H40" s="645"/>
      <c r="I40" s="646" t="s">
        <v>297</v>
      </c>
      <c r="J40" s="642" t="s">
        <v>69</v>
      </c>
      <c r="K40" s="643"/>
      <c r="L40" s="642" t="s">
        <v>251</v>
      </c>
      <c r="M40" s="643"/>
      <c r="N40" s="642" t="s">
        <v>71</v>
      </c>
      <c r="O40" s="644"/>
      <c r="P40" s="647"/>
    </row>
    <row r="41" spans="1:16" x14ac:dyDescent="0.25">
      <c r="A41" s="648" t="s">
        <v>439</v>
      </c>
      <c r="B41" s="649" t="s">
        <v>72</v>
      </c>
      <c r="C41" s="649" t="s">
        <v>73</v>
      </c>
      <c r="D41" s="649" t="s">
        <v>72</v>
      </c>
      <c r="E41" s="649" t="s">
        <v>73</v>
      </c>
      <c r="F41" s="649" t="s">
        <v>72</v>
      </c>
      <c r="G41" s="649" t="s">
        <v>73</v>
      </c>
      <c r="H41" s="650" t="s">
        <v>74</v>
      </c>
      <c r="I41" s="651" t="s">
        <v>439</v>
      </c>
      <c r="J41" s="649" t="s">
        <v>72</v>
      </c>
      <c r="K41" s="649" t="s">
        <v>73</v>
      </c>
      <c r="L41" s="649" t="s">
        <v>72</v>
      </c>
      <c r="M41" s="649" t="s">
        <v>73</v>
      </c>
      <c r="N41" s="649" t="s">
        <v>72</v>
      </c>
      <c r="O41" s="649" t="s">
        <v>73</v>
      </c>
      <c r="P41" s="652" t="s">
        <v>74</v>
      </c>
    </row>
    <row r="42" spans="1:16" x14ac:dyDescent="0.25">
      <c r="A42" s="653" t="s">
        <v>237</v>
      </c>
      <c r="B42" s="654">
        <v>120</v>
      </c>
      <c r="C42" s="654">
        <v>34</v>
      </c>
      <c r="D42" s="654">
        <v>37</v>
      </c>
      <c r="E42" s="654">
        <v>49</v>
      </c>
      <c r="F42" s="654">
        <f t="shared" ref="F42:G56" si="12">B42+D42</f>
        <v>157</v>
      </c>
      <c r="G42" s="654">
        <f t="shared" si="12"/>
        <v>83</v>
      </c>
      <c r="H42" s="655">
        <f t="shared" ref="H42:H56" si="13">F42+G42</f>
        <v>240</v>
      </c>
      <c r="I42" s="656" t="s">
        <v>237</v>
      </c>
      <c r="J42" s="664" t="s">
        <v>505</v>
      </c>
      <c r="K42" s="630"/>
      <c r="L42" s="630"/>
      <c r="M42" s="630"/>
      <c r="N42" s="630"/>
      <c r="O42" s="630"/>
      <c r="P42" s="631"/>
    </row>
    <row r="43" spans="1:16" x14ac:dyDescent="0.25">
      <c r="A43" s="653" t="s">
        <v>238</v>
      </c>
      <c r="B43" s="654">
        <v>76</v>
      </c>
      <c r="C43" s="654">
        <v>11</v>
      </c>
      <c r="D43" s="654">
        <v>9</v>
      </c>
      <c r="E43" s="654">
        <v>36</v>
      </c>
      <c r="F43" s="654">
        <f t="shared" si="12"/>
        <v>85</v>
      </c>
      <c r="G43" s="654">
        <f t="shared" si="12"/>
        <v>47</v>
      </c>
      <c r="H43" s="655">
        <f t="shared" si="13"/>
        <v>132</v>
      </c>
      <c r="I43" s="656" t="s">
        <v>238</v>
      </c>
      <c r="J43" s="632"/>
      <c r="K43" s="633"/>
      <c r="L43" s="633"/>
      <c r="M43" s="633"/>
      <c r="N43" s="633"/>
      <c r="O43" s="633"/>
      <c r="P43" s="634"/>
    </row>
    <row r="44" spans="1:16" x14ac:dyDescent="0.25">
      <c r="A44" s="653" t="s">
        <v>239</v>
      </c>
      <c r="B44" s="654">
        <v>98</v>
      </c>
      <c r="C44" s="654">
        <v>57</v>
      </c>
      <c r="D44" s="654">
        <v>76</v>
      </c>
      <c r="E44" s="654">
        <v>19</v>
      </c>
      <c r="F44" s="654">
        <f t="shared" si="12"/>
        <v>174</v>
      </c>
      <c r="G44" s="654">
        <f t="shared" si="12"/>
        <v>76</v>
      </c>
      <c r="H44" s="655">
        <f t="shared" si="13"/>
        <v>250</v>
      </c>
      <c r="I44" s="656" t="s">
        <v>239</v>
      </c>
      <c r="J44" s="632"/>
      <c r="K44" s="633"/>
      <c r="L44" s="633"/>
      <c r="M44" s="633"/>
      <c r="N44" s="633"/>
      <c r="O44" s="633"/>
      <c r="P44" s="634"/>
    </row>
    <row r="45" spans="1:16" x14ac:dyDescent="0.25">
      <c r="A45" s="653" t="s">
        <v>240</v>
      </c>
      <c r="B45" s="654">
        <v>90</v>
      </c>
      <c r="C45" s="654">
        <v>40</v>
      </c>
      <c r="D45" s="654">
        <v>43</v>
      </c>
      <c r="E45" s="654">
        <v>32</v>
      </c>
      <c r="F45" s="654">
        <f t="shared" si="12"/>
        <v>133</v>
      </c>
      <c r="G45" s="654">
        <f t="shared" si="12"/>
        <v>72</v>
      </c>
      <c r="H45" s="655">
        <f t="shared" si="13"/>
        <v>205</v>
      </c>
      <c r="I45" s="656" t="s">
        <v>240</v>
      </c>
      <c r="J45" s="632"/>
      <c r="K45" s="633"/>
      <c r="L45" s="633"/>
      <c r="M45" s="633"/>
      <c r="N45" s="633"/>
      <c r="O45" s="633"/>
      <c r="P45" s="634"/>
    </row>
    <row r="46" spans="1:16" x14ac:dyDescent="0.25">
      <c r="A46" s="653" t="s">
        <v>241</v>
      </c>
      <c r="B46" s="654">
        <v>66</v>
      </c>
      <c r="C46" s="654">
        <v>48</v>
      </c>
      <c r="D46" s="654">
        <v>48</v>
      </c>
      <c r="E46" s="654">
        <v>42</v>
      </c>
      <c r="F46" s="654">
        <f t="shared" si="12"/>
        <v>114</v>
      </c>
      <c r="G46" s="654">
        <f t="shared" si="12"/>
        <v>90</v>
      </c>
      <c r="H46" s="655">
        <f t="shared" si="13"/>
        <v>204</v>
      </c>
      <c r="I46" s="656" t="s">
        <v>241</v>
      </c>
      <c r="J46" s="632"/>
      <c r="K46" s="633"/>
      <c r="L46" s="633"/>
      <c r="M46" s="633"/>
      <c r="N46" s="633"/>
      <c r="O46" s="633"/>
      <c r="P46" s="634"/>
    </row>
    <row r="47" spans="1:16" x14ac:dyDescent="0.25">
      <c r="A47" s="653" t="s">
        <v>242</v>
      </c>
      <c r="B47" s="654">
        <v>23</v>
      </c>
      <c r="C47" s="654">
        <v>41</v>
      </c>
      <c r="D47" s="654">
        <v>28</v>
      </c>
      <c r="E47" s="654">
        <v>26</v>
      </c>
      <c r="F47" s="654">
        <f t="shared" si="12"/>
        <v>51</v>
      </c>
      <c r="G47" s="654">
        <f t="shared" si="12"/>
        <v>67</v>
      </c>
      <c r="H47" s="655">
        <f t="shared" si="13"/>
        <v>118</v>
      </c>
      <c r="I47" s="656" t="s">
        <v>242</v>
      </c>
      <c r="J47" s="632"/>
      <c r="K47" s="633"/>
      <c r="L47" s="633"/>
      <c r="M47" s="633"/>
      <c r="N47" s="633"/>
      <c r="O47" s="633"/>
      <c r="P47" s="634"/>
    </row>
    <row r="48" spans="1:16" x14ac:dyDescent="0.25">
      <c r="A48" s="653" t="s">
        <v>243</v>
      </c>
      <c r="B48" s="654">
        <v>99</v>
      </c>
      <c r="C48" s="654">
        <v>60</v>
      </c>
      <c r="D48" s="654">
        <v>76</v>
      </c>
      <c r="E48" s="654">
        <v>126</v>
      </c>
      <c r="F48" s="654">
        <f t="shared" si="12"/>
        <v>175</v>
      </c>
      <c r="G48" s="654">
        <f t="shared" si="12"/>
        <v>186</v>
      </c>
      <c r="H48" s="655">
        <f t="shared" si="13"/>
        <v>361</v>
      </c>
      <c r="I48" s="656" t="s">
        <v>243</v>
      </c>
      <c r="J48" s="632"/>
      <c r="K48" s="633"/>
      <c r="L48" s="633"/>
      <c r="M48" s="633"/>
      <c r="N48" s="633"/>
      <c r="O48" s="633"/>
      <c r="P48" s="634"/>
    </row>
    <row r="49" spans="1:16" x14ac:dyDescent="0.25">
      <c r="A49" s="653" t="s">
        <v>244</v>
      </c>
      <c r="B49" s="654">
        <v>66</v>
      </c>
      <c r="C49" s="654">
        <v>73</v>
      </c>
      <c r="D49" s="654">
        <v>80</v>
      </c>
      <c r="E49" s="654">
        <v>31</v>
      </c>
      <c r="F49" s="654">
        <f t="shared" si="12"/>
        <v>146</v>
      </c>
      <c r="G49" s="654">
        <f t="shared" si="12"/>
        <v>104</v>
      </c>
      <c r="H49" s="655">
        <f t="shared" si="13"/>
        <v>250</v>
      </c>
      <c r="I49" s="656" t="s">
        <v>244</v>
      </c>
      <c r="J49" s="632"/>
      <c r="K49" s="633"/>
      <c r="L49" s="633"/>
      <c r="M49" s="633"/>
      <c r="N49" s="633"/>
      <c r="O49" s="633"/>
      <c r="P49" s="634"/>
    </row>
    <row r="50" spans="1:16" x14ac:dyDescent="0.25">
      <c r="A50" s="653" t="s">
        <v>245</v>
      </c>
      <c r="B50" s="654">
        <v>106</v>
      </c>
      <c r="C50" s="654">
        <v>86</v>
      </c>
      <c r="D50" s="654">
        <v>80</v>
      </c>
      <c r="E50" s="654">
        <v>63</v>
      </c>
      <c r="F50" s="654">
        <f t="shared" si="12"/>
        <v>186</v>
      </c>
      <c r="G50" s="654">
        <f t="shared" si="12"/>
        <v>149</v>
      </c>
      <c r="H50" s="655">
        <f t="shared" si="13"/>
        <v>335</v>
      </c>
      <c r="I50" s="656" t="s">
        <v>245</v>
      </c>
      <c r="J50" s="632"/>
      <c r="K50" s="633"/>
      <c r="L50" s="633"/>
      <c r="M50" s="633"/>
      <c r="N50" s="633"/>
      <c r="O50" s="633"/>
      <c r="P50" s="634"/>
    </row>
    <row r="51" spans="1:16" x14ac:dyDescent="0.25">
      <c r="A51" s="653" t="s">
        <v>246</v>
      </c>
      <c r="B51" s="654">
        <v>62</v>
      </c>
      <c r="C51" s="654">
        <v>26</v>
      </c>
      <c r="D51" s="654">
        <v>30</v>
      </c>
      <c r="E51" s="654">
        <v>28</v>
      </c>
      <c r="F51" s="654">
        <f t="shared" si="12"/>
        <v>92</v>
      </c>
      <c r="G51" s="654">
        <f t="shared" si="12"/>
        <v>54</v>
      </c>
      <c r="H51" s="655">
        <f t="shared" si="13"/>
        <v>146</v>
      </c>
      <c r="I51" s="656" t="s">
        <v>246</v>
      </c>
      <c r="J51" s="632"/>
      <c r="K51" s="633"/>
      <c r="L51" s="633"/>
      <c r="M51" s="633"/>
      <c r="N51" s="633"/>
      <c r="O51" s="633"/>
      <c r="P51" s="634"/>
    </row>
    <row r="52" spans="1:16" x14ac:dyDescent="0.25">
      <c r="A52" s="653" t="s">
        <v>247</v>
      </c>
      <c r="B52" s="654">
        <v>281</v>
      </c>
      <c r="C52" s="654">
        <v>97</v>
      </c>
      <c r="D52" s="654">
        <v>75</v>
      </c>
      <c r="E52" s="654">
        <v>288</v>
      </c>
      <c r="F52" s="654">
        <f t="shared" si="12"/>
        <v>356</v>
      </c>
      <c r="G52" s="654">
        <f t="shared" si="12"/>
        <v>385</v>
      </c>
      <c r="H52" s="655">
        <f t="shared" si="13"/>
        <v>741</v>
      </c>
      <c r="I52" s="656" t="s">
        <v>247</v>
      </c>
      <c r="J52" s="632"/>
      <c r="K52" s="633"/>
      <c r="L52" s="633"/>
      <c r="M52" s="633"/>
      <c r="N52" s="633"/>
      <c r="O52" s="633"/>
      <c r="P52" s="634"/>
    </row>
    <row r="53" spans="1:16" x14ac:dyDescent="0.25">
      <c r="A53" s="653" t="s">
        <v>248</v>
      </c>
      <c r="B53" s="654">
        <v>35</v>
      </c>
      <c r="C53" s="654">
        <v>10</v>
      </c>
      <c r="D53" s="654">
        <v>8</v>
      </c>
      <c r="E53" s="654">
        <v>15</v>
      </c>
      <c r="F53" s="654">
        <f t="shared" si="12"/>
        <v>43</v>
      </c>
      <c r="G53" s="654">
        <f t="shared" si="12"/>
        <v>25</v>
      </c>
      <c r="H53" s="655">
        <f t="shared" si="13"/>
        <v>68</v>
      </c>
      <c r="I53" s="656" t="s">
        <v>248</v>
      </c>
      <c r="J53" s="632"/>
      <c r="K53" s="633"/>
      <c r="L53" s="633"/>
      <c r="M53" s="633"/>
      <c r="N53" s="633"/>
      <c r="O53" s="633"/>
      <c r="P53" s="634"/>
    </row>
    <row r="54" spans="1:16" x14ac:dyDescent="0.25">
      <c r="A54" s="653" t="s">
        <v>249</v>
      </c>
      <c r="B54" s="654">
        <v>39</v>
      </c>
      <c r="C54" s="654">
        <v>11</v>
      </c>
      <c r="D54" s="654">
        <v>7</v>
      </c>
      <c r="E54" s="654">
        <v>49</v>
      </c>
      <c r="F54" s="654">
        <f t="shared" si="12"/>
        <v>46</v>
      </c>
      <c r="G54" s="654">
        <f t="shared" si="12"/>
        <v>60</v>
      </c>
      <c r="H54" s="655">
        <f t="shared" si="13"/>
        <v>106</v>
      </c>
      <c r="I54" s="656" t="s">
        <v>249</v>
      </c>
      <c r="J54" s="632"/>
      <c r="K54" s="633"/>
      <c r="L54" s="633"/>
      <c r="M54" s="633"/>
      <c r="N54" s="633"/>
      <c r="O54" s="633"/>
      <c r="P54" s="634"/>
    </row>
    <row r="55" spans="1:16" x14ac:dyDescent="0.25">
      <c r="A55" s="653" t="s">
        <v>250</v>
      </c>
      <c r="B55" s="654">
        <v>76</v>
      </c>
      <c r="C55" s="654">
        <v>13</v>
      </c>
      <c r="D55" s="654">
        <v>10</v>
      </c>
      <c r="E55" s="654">
        <v>49</v>
      </c>
      <c r="F55" s="654">
        <f t="shared" si="12"/>
        <v>86</v>
      </c>
      <c r="G55" s="654">
        <f t="shared" si="12"/>
        <v>62</v>
      </c>
      <c r="H55" s="655">
        <f t="shared" si="13"/>
        <v>148</v>
      </c>
      <c r="I55" s="656" t="s">
        <v>250</v>
      </c>
      <c r="J55" s="632"/>
      <c r="K55" s="633"/>
      <c r="L55" s="633"/>
      <c r="M55" s="633"/>
      <c r="N55" s="633"/>
      <c r="O55" s="633"/>
      <c r="P55" s="634"/>
    </row>
    <row r="56" spans="1:16" x14ac:dyDescent="0.25">
      <c r="A56" s="653" t="s">
        <v>58</v>
      </c>
      <c r="B56" s="654">
        <v>183</v>
      </c>
      <c r="C56" s="654">
        <v>0</v>
      </c>
      <c r="D56" s="654">
        <v>0</v>
      </c>
      <c r="E56" s="654">
        <v>206</v>
      </c>
      <c r="F56" s="654">
        <f t="shared" si="12"/>
        <v>183</v>
      </c>
      <c r="G56" s="654">
        <f t="shared" si="12"/>
        <v>206</v>
      </c>
      <c r="H56" s="655">
        <f t="shared" si="13"/>
        <v>389</v>
      </c>
      <c r="I56" s="656" t="s">
        <v>58</v>
      </c>
      <c r="J56" s="632"/>
      <c r="K56" s="633"/>
      <c r="L56" s="633"/>
      <c r="M56" s="633"/>
      <c r="N56" s="633"/>
      <c r="O56" s="633"/>
      <c r="P56" s="634"/>
    </row>
    <row r="57" spans="1:16" ht="15.75" thickBot="1" x14ac:dyDescent="0.3">
      <c r="A57" s="268" t="s">
        <v>82</v>
      </c>
      <c r="B57" s="269">
        <f t="shared" ref="B57:H57" si="14">SUM(B42:B56)</f>
        <v>1420</v>
      </c>
      <c r="C57" s="269">
        <f t="shared" si="14"/>
        <v>607</v>
      </c>
      <c r="D57" s="269">
        <f>SUM(D42:D56)</f>
        <v>607</v>
      </c>
      <c r="E57" s="269">
        <f t="shared" si="14"/>
        <v>1059</v>
      </c>
      <c r="F57" s="269">
        <f t="shared" si="14"/>
        <v>2027</v>
      </c>
      <c r="G57" s="269">
        <f t="shared" si="14"/>
        <v>1666</v>
      </c>
      <c r="H57" s="665">
        <f t="shared" si="14"/>
        <v>3693</v>
      </c>
      <c r="I57" s="666" t="s">
        <v>82</v>
      </c>
      <c r="J57" s="637"/>
      <c r="K57" s="638"/>
      <c r="L57" s="638"/>
      <c r="M57" s="638"/>
      <c r="N57" s="638"/>
      <c r="O57" s="638"/>
      <c r="P57" s="639"/>
    </row>
    <row r="58" spans="1:16" ht="15.75" thickTop="1" x14ac:dyDescent="0.25">
      <c r="A58" s="314"/>
      <c r="I58" s="314"/>
    </row>
  </sheetData>
  <mergeCells count="22">
    <mergeCell ref="J42:P57"/>
    <mergeCell ref="A39:H39"/>
    <mergeCell ref="I39:P39"/>
    <mergeCell ref="B40:C40"/>
    <mergeCell ref="D40:E40"/>
    <mergeCell ref="F40:H40"/>
    <mergeCell ref="J40:K40"/>
    <mergeCell ref="L40:M40"/>
    <mergeCell ref="N40:P40"/>
    <mergeCell ref="N21:P21"/>
    <mergeCell ref="A1:P1"/>
    <mergeCell ref="B2:C2"/>
    <mergeCell ref="D2:E2"/>
    <mergeCell ref="F2:H2"/>
    <mergeCell ref="J2:K2"/>
    <mergeCell ref="L2:M2"/>
    <mergeCell ref="N2:P2"/>
    <mergeCell ref="B21:C21"/>
    <mergeCell ref="D21:E21"/>
    <mergeCell ref="F21:H21"/>
    <mergeCell ref="J21:K21"/>
    <mergeCell ref="L21:M21"/>
  </mergeCells>
  <pageMargins left="0.70866141732283472" right="0.70866141732283472" top="0.74803149606299213" bottom="0.74803149606299213" header="0.31496062992125984" footer="0.31496062992125984"/>
  <pageSetup paperSize="9" scale="56"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Z38"/>
  <sheetViews>
    <sheetView zoomScale="70" zoomScaleNormal="70" workbookViewId="0">
      <selection activeCell="X16" sqref="X16"/>
    </sheetView>
  </sheetViews>
  <sheetFormatPr defaultRowHeight="15" x14ac:dyDescent="0.25"/>
  <cols>
    <col min="1" max="1" width="35" style="276" customWidth="1"/>
    <col min="2" max="2" width="13.83203125" style="276" bestFit="1" customWidth="1"/>
    <col min="3" max="3" width="13.1640625" style="276" bestFit="1" customWidth="1"/>
    <col min="4" max="4" width="10.33203125" style="276" bestFit="1" customWidth="1"/>
    <col min="5" max="5" width="10.5" style="276" bestFit="1" customWidth="1"/>
    <col min="6" max="6" width="13.83203125" style="276" bestFit="1" customWidth="1"/>
    <col min="7" max="7" width="13.1640625" style="276" bestFit="1" customWidth="1"/>
    <col min="8" max="8" width="13.1640625" style="276" customWidth="1"/>
    <col min="9" max="9" width="29.1640625" style="276" bestFit="1" customWidth="1"/>
    <col min="10" max="10" width="13.83203125" style="276" bestFit="1" customWidth="1"/>
    <col min="11" max="11" width="13.1640625" style="276" bestFit="1" customWidth="1"/>
    <col min="12" max="12" width="18.83203125" style="276" customWidth="1"/>
    <col min="13" max="13" width="16.5" style="276" customWidth="1"/>
    <col min="14" max="14" width="13.83203125" style="276" bestFit="1" customWidth="1"/>
    <col min="15" max="15" width="13.1640625" style="276" bestFit="1" customWidth="1"/>
    <col min="16" max="16" width="13.1640625" style="276" customWidth="1"/>
    <col min="17" max="20" width="9.33203125" style="276"/>
    <col min="21" max="21" width="12.6640625" style="276" customWidth="1"/>
    <col min="22" max="22" width="9" style="276" customWidth="1"/>
    <col min="23" max="16384" width="9.33203125" style="276"/>
  </cols>
  <sheetData>
    <row r="1" spans="1:26" ht="15.75" thickTop="1" x14ac:dyDescent="0.25">
      <c r="A1" s="548" t="s">
        <v>525</v>
      </c>
      <c r="B1" s="549"/>
      <c r="C1" s="549"/>
      <c r="D1" s="549"/>
      <c r="E1" s="549"/>
      <c r="F1" s="549"/>
      <c r="G1" s="549"/>
      <c r="H1" s="549"/>
      <c r="I1" s="595"/>
      <c r="J1" s="595"/>
      <c r="K1" s="595"/>
      <c r="L1" s="595"/>
      <c r="M1" s="595"/>
      <c r="N1" s="595"/>
      <c r="O1" s="595"/>
      <c r="P1" s="596"/>
    </row>
    <row r="2" spans="1:26" ht="16.149999999999999" customHeight="1" x14ac:dyDescent="0.25">
      <c r="A2" s="597" t="s">
        <v>506</v>
      </c>
      <c r="B2" s="598"/>
      <c r="C2" s="598"/>
      <c r="D2" s="598"/>
      <c r="E2" s="598"/>
      <c r="F2" s="598"/>
      <c r="G2" s="598"/>
      <c r="H2" s="598"/>
      <c r="I2" s="598"/>
      <c r="J2" s="598"/>
      <c r="K2" s="598"/>
      <c r="L2" s="598"/>
      <c r="M2" s="598"/>
      <c r="N2" s="598"/>
      <c r="O2" s="598"/>
      <c r="P2" s="599"/>
    </row>
    <row r="3" spans="1:26" ht="30" customHeight="1" x14ac:dyDescent="0.25">
      <c r="A3" s="600" t="s">
        <v>232</v>
      </c>
      <c r="B3" s="601" t="s">
        <v>259</v>
      </c>
      <c r="C3" s="602"/>
      <c r="D3" s="603" t="s">
        <v>260</v>
      </c>
      <c r="E3" s="602"/>
      <c r="F3" s="604" t="s">
        <v>71</v>
      </c>
      <c r="G3" s="605"/>
      <c r="H3" s="606"/>
      <c r="I3" s="607" t="s">
        <v>236</v>
      </c>
      <c r="J3" s="603" t="s">
        <v>259</v>
      </c>
      <c r="K3" s="602"/>
      <c r="L3" s="603" t="s">
        <v>260</v>
      </c>
      <c r="M3" s="602"/>
      <c r="N3" s="604" t="s">
        <v>71</v>
      </c>
      <c r="O3" s="605"/>
      <c r="P3" s="608"/>
    </row>
    <row r="4" spans="1:26" x14ac:dyDescent="0.25">
      <c r="A4" s="462" t="s">
        <v>439</v>
      </c>
      <c r="B4" s="609" t="s">
        <v>72</v>
      </c>
      <c r="C4" s="609" t="s">
        <v>73</v>
      </c>
      <c r="D4" s="609" t="s">
        <v>72</v>
      </c>
      <c r="E4" s="609" t="s">
        <v>73</v>
      </c>
      <c r="F4" s="609" t="s">
        <v>72</v>
      </c>
      <c r="G4" s="609" t="s">
        <v>73</v>
      </c>
      <c r="H4" s="610" t="s">
        <v>74</v>
      </c>
      <c r="I4" s="462" t="s">
        <v>439</v>
      </c>
      <c r="J4" s="609" t="s">
        <v>72</v>
      </c>
      <c r="K4" s="609" t="s">
        <v>73</v>
      </c>
      <c r="L4" s="609" t="s">
        <v>72</v>
      </c>
      <c r="M4" s="609" t="s">
        <v>73</v>
      </c>
      <c r="N4" s="609" t="s">
        <v>72</v>
      </c>
      <c r="O4" s="609" t="s">
        <v>73</v>
      </c>
      <c r="P4" s="611" t="s">
        <v>74</v>
      </c>
      <c r="Q4" s="305"/>
      <c r="R4" s="305"/>
      <c r="S4" s="305"/>
      <c r="T4" s="305"/>
      <c r="U4" s="305"/>
      <c r="V4" s="305"/>
      <c r="W4" s="305"/>
      <c r="X4" s="305"/>
      <c r="Y4" s="305"/>
      <c r="Z4" s="305"/>
    </row>
    <row r="5" spans="1:26" ht="15.75" x14ac:dyDescent="0.25">
      <c r="A5" s="612" t="s">
        <v>253</v>
      </c>
      <c r="B5" s="613">
        <v>140</v>
      </c>
      <c r="C5" s="613">
        <v>296</v>
      </c>
      <c r="D5" s="613">
        <v>133</v>
      </c>
      <c r="E5" s="613">
        <v>116</v>
      </c>
      <c r="F5" s="613">
        <f t="shared" ref="F5:G12" si="0">B5+D5</f>
        <v>273</v>
      </c>
      <c r="G5" s="613">
        <f t="shared" si="0"/>
        <v>412</v>
      </c>
      <c r="H5" s="614">
        <f t="shared" ref="H5:H12" si="1">F5+G5</f>
        <v>685</v>
      </c>
      <c r="I5" s="615" t="s">
        <v>253</v>
      </c>
      <c r="J5" s="613">
        <v>410</v>
      </c>
      <c r="K5" s="613">
        <v>444</v>
      </c>
      <c r="L5" s="613">
        <v>488</v>
      </c>
      <c r="M5" s="613">
        <v>336</v>
      </c>
      <c r="N5" s="613">
        <f t="shared" ref="N5:O12" si="2">J5+L5</f>
        <v>898</v>
      </c>
      <c r="O5" s="613">
        <f t="shared" si="2"/>
        <v>780</v>
      </c>
      <c r="P5" s="616">
        <f t="shared" ref="P5:P12" si="3">N5+O5</f>
        <v>1678</v>
      </c>
      <c r="Q5" s="305"/>
      <c r="R5" s="305"/>
      <c r="S5" s="305"/>
      <c r="T5" s="305"/>
      <c r="U5" s="320"/>
      <c r="V5" s="321"/>
      <c r="W5" s="321"/>
      <c r="X5" s="305"/>
      <c r="Y5" s="305"/>
      <c r="Z5" s="305"/>
    </row>
    <row r="6" spans="1:26" ht="15.75" x14ac:dyDescent="0.25">
      <c r="A6" s="612" t="s">
        <v>254</v>
      </c>
      <c r="B6" s="613">
        <v>92</v>
      </c>
      <c r="C6" s="613">
        <v>534</v>
      </c>
      <c r="D6" s="613">
        <v>120</v>
      </c>
      <c r="E6" s="613">
        <v>191</v>
      </c>
      <c r="F6" s="613">
        <f t="shared" si="0"/>
        <v>212</v>
      </c>
      <c r="G6" s="613">
        <f t="shared" si="0"/>
        <v>725</v>
      </c>
      <c r="H6" s="617">
        <f t="shared" si="1"/>
        <v>937</v>
      </c>
      <c r="I6" s="615" t="s">
        <v>254</v>
      </c>
      <c r="J6" s="613">
        <v>1217</v>
      </c>
      <c r="K6" s="613">
        <v>650</v>
      </c>
      <c r="L6" s="613">
        <v>836</v>
      </c>
      <c r="M6" s="613">
        <v>494</v>
      </c>
      <c r="N6" s="613">
        <f t="shared" si="2"/>
        <v>2053</v>
      </c>
      <c r="O6" s="613">
        <f t="shared" si="2"/>
        <v>1144</v>
      </c>
      <c r="P6" s="616">
        <f t="shared" si="3"/>
        <v>3197</v>
      </c>
      <c r="Q6" s="305"/>
      <c r="R6" s="305"/>
      <c r="S6" s="305"/>
      <c r="T6" s="305"/>
      <c r="U6" s="320"/>
      <c r="V6" s="321"/>
      <c r="W6" s="321"/>
      <c r="X6" s="305"/>
      <c r="Y6" s="305"/>
      <c r="Z6" s="305"/>
    </row>
    <row r="7" spans="1:26" ht="15.75" x14ac:dyDescent="0.25">
      <c r="A7" s="612" t="s">
        <v>255</v>
      </c>
      <c r="B7" s="613">
        <v>41</v>
      </c>
      <c r="C7" s="613">
        <v>360</v>
      </c>
      <c r="D7" s="613">
        <v>282</v>
      </c>
      <c r="E7" s="613">
        <v>95</v>
      </c>
      <c r="F7" s="613">
        <f t="shared" si="0"/>
        <v>323</v>
      </c>
      <c r="G7" s="613">
        <f t="shared" si="0"/>
        <v>455</v>
      </c>
      <c r="H7" s="617">
        <f t="shared" si="1"/>
        <v>778</v>
      </c>
      <c r="I7" s="615" t="s">
        <v>255</v>
      </c>
      <c r="J7" s="613">
        <v>535</v>
      </c>
      <c r="K7" s="613">
        <v>722</v>
      </c>
      <c r="L7" s="613">
        <v>674</v>
      </c>
      <c r="M7" s="613">
        <v>404</v>
      </c>
      <c r="N7" s="613">
        <f t="shared" si="2"/>
        <v>1209</v>
      </c>
      <c r="O7" s="613">
        <f t="shared" si="2"/>
        <v>1126</v>
      </c>
      <c r="P7" s="616">
        <f t="shared" si="3"/>
        <v>2335</v>
      </c>
      <c r="Q7" s="305"/>
      <c r="R7" s="305"/>
      <c r="S7" s="305"/>
      <c r="T7" s="305"/>
      <c r="U7" s="320"/>
      <c r="V7" s="321"/>
      <c r="W7" s="321"/>
      <c r="X7" s="305"/>
      <c r="Y7" s="305"/>
      <c r="Z7" s="305"/>
    </row>
    <row r="8" spans="1:26" ht="15.75" x14ac:dyDescent="0.25">
      <c r="A8" s="612" t="s">
        <v>256</v>
      </c>
      <c r="B8" s="613">
        <v>2</v>
      </c>
      <c r="C8" s="613">
        <v>199</v>
      </c>
      <c r="D8" s="613">
        <v>47</v>
      </c>
      <c r="E8" s="613">
        <v>1</v>
      </c>
      <c r="F8" s="613">
        <f t="shared" si="0"/>
        <v>49</v>
      </c>
      <c r="G8" s="613">
        <f t="shared" si="0"/>
        <v>200</v>
      </c>
      <c r="H8" s="617">
        <f t="shared" si="1"/>
        <v>249</v>
      </c>
      <c r="I8" s="615" t="s">
        <v>256</v>
      </c>
      <c r="J8" s="613">
        <v>472</v>
      </c>
      <c r="K8" s="613">
        <v>358</v>
      </c>
      <c r="L8" s="613">
        <v>630</v>
      </c>
      <c r="M8" s="613">
        <v>245</v>
      </c>
      <c r="N8" s="613">
        <f t="shared" si="2"/>
        <v>1102</v>
      </c>
      <c r="O8" s="613">
        <f t="shared" si="2"/>
        <v>603</v>
      </c>
      <c r="P8" s="616">
        <f t="shared" si="3"/>
        <v>1705</v>
      </c>
      <c r="Q8" s="305"/>
      <c r="R8" s="305"/>
      <c r="S8" s="305"/>
      <c r="T8" s="305"/>
      <c r="U8" s="320"/>
      <c r="V8" s="321"/>
      <c r="W8" s="321"/>
      <c r="X8" s="305"/>
      <c r="Y8" s="305"/>
      <c r="Z8" s="305"/>
    </row>
    <row r="9" spans="1:26" ht="15.75" x14ac:dyDescent="0.25">
      <c r="A9" s="612" t="s">
        <v>257</v>
      </c>
      <c r="B9" s="613">
        <v>33</v>
      </c>
      <c r="C9" s="613">
        <v>22</v>
      </c>
      <c r="D9" s="613">
        <v>7</v>
      </c>
      <c r="E9" s="613">
        <v>27</v>
      </c>
      <c r="F9" s="613">
        <f t="shared" si="0"/>
        <v>40</v>
      </c>
      <c r="G9" s="613">
        <f t="shared" si="0"/>
        <v>49</v>
      </c>
      <c r="H9" s="617">
        <f t="shared" si="1"/>
        <v>89</v>
      </c>
      <c r="I9" s="615" t="s">
        <v>257</v>
      </c>
      <c r="J9" s="613">
        <v>147</v>
      </c>
      <c r="K9" s="613">
        <v>154</v>
      </c>
      <c r="L9" s="613">
        <v>164</v>
      </c>
      <c r="M9" s="613">
        <v>81</v>
      </c>
      <c r="N9" s="613">
        <f t="shared" si="2"/>
        <v>311</v>
      </c>
      <c r="O9" s="613">
        <f t="shared" si="2"/>
        <v>235</v>
      </c>
      <c r="P9" s="616">
        <f t="shared" si="3"/>
        <v>546</v>
      </c>
      <c r="Q9" s="305"/>
      <c r="R9" s="305"/>
      <c r="S9" s="305"/>
      <c r="T9" s="305"/>
      <c r="U9" s="320"/>
      <c r="V9" s="321"/>
      <c r="W9" s="321"/>
      <c r="X9" s="305"/>
      <c r="Y9" s="305"/>
      <c r="Z9" s="305"/>
    </row>
    <row r="10" spans="1:26" ht="15.75" x14ac:dyDescent="0.25">
      <c r="A10" s="612" t="s">
        <v>258</v>
      </c>
      <c r="B10" s="613">
        <v>61</v>
      </c>
      <c r="C10" s="613">
        <v>420</v>
      </c>
      <c r="D10" s="613">
        <v>269</v>
      </c>
      <c r="E10" s="613">
        <v>104</v>
      </c>
      <c r="F10" s="613">
        <f t="shared" si="0"/>
        <v>330</v>
      </c>
      <c r="G10" s="613">
        <f t="shared" si="0"/>
        <v>524</v>
      </c>
      <c r="H10" s="617">
        <f t="shared" si="1"/>
        <v>854</v>
      </c>
      <c r="I10" s="615" t="s">
        <v>258</v>
      </c>
      <c r="J10" s="613">
        <v>331.28</v>
      </c>
      <c r="K10" s="613">
        <v>1269.77</v>
      </c>
      <c r="L10" s="613">
        <v>598.24</v>
      </c>
      <c r="M10" s="613">
        <v>148.59</v>
      </c>
      <c r="N10" s="613">
        <f t="shared" si="2"/>
        <v>929.52</v>
      </c>
      <c r="O10" s="613">
        <f t="shared" si="2"/>
        <v>1418.36</v>
      </c>
      <c r="P10" s="616">
        <f t="shared" si="3"/>
        <v>2347.88</v>
      </c>
      <c r="Q10" s="305"/>
      <c r="R10" s="305"/>
      <c r="S10" s="305"/>
      <c r="T10" s="305"/>
      <c r="U10" s="320"/>
      <c r="V10" s="321"/>
      <c r="W10" s="321"/>
      <c r="X10" s="305"/>
      <c r="Y10" s="305"/>
      <c r="Z10" s="305"/>
    </row>
    <row r="11" spans="1:26" ht="15.75" x14ac:dyDescent="0.25">
      <c r="A11" s="612" t="s">
        <v>288</v>
      </c>
      <c r="B11" s="613">
        <v>165</v>
      </c>
      <c r="C11" s="613">
        <v>300</v>
      </c>
      <c r="D11" s="613">
        <v>111</v>
      </c>
      <c r="E11" s="613">
        <v>74</v>
      </c>
      <c r="F11" s="613">
        <f t="shared" si="0"/>
        <v>276</v>
      </c>
      <c r="G11" s="613">
        <f t="shared" si="0"/>
        <v>374</v>
      </c>
      <c r="H11" s="617">
        <f t="shared" si="1"/>
        <v>650</v>
      </c>
      <c r="I11" s="615" t="s">
        <v>288</v>
      </c>
      <c r="J11" s="613">
        <v>383</v>
      </c>
      <c r="K11" s="613">
        <v>439</v>
      </c>
      <c r="L11" s="613">
        <v>682</v>
      </c>
      <c r="M11" s="613">
        <v>397</v>
      </c>
      <c r="N11" s="613">
        <f t="shared" si="2"/>
        <v>1065</v>
      </c>
      <c r="O11" s="613">
        <f t="shared" si="2"/>
        <v>836</v>
      </c>
      <c r="P11" s="616">
        <f t="shared" si="3"/>
        <v>1901</v>
      </c>
      <c r="Q11" s="305"/>
      <c r="R11" s="305"/>
      <c r="S11" s="305"/>
      <c r="T11" s="305"/>
      <c r="U11" s="320"/>
      <c r="V11" s="321"/>
      <c r="W11" s="321"/>
      <c r="X11" s="305"/>
      <c r="Y11" s="305"/>
      <c r="Z11" s="305"/>
    </row>
    <row r="12" spans="1:26" ht="15.75" x14ac:dyDescent="0.25">
      <c r="A12" s="612" t="s">
        <v>313</v>
      </c>
      <c r="B12" s="613">
        <v>31</v>
      </c>
      <c r="C12" s="613">
        <v>76</v>
      </c>
      <c r="D12" s="613">
        <v>10</v>
      </c>
      <c r="E12" s="613">
        <v>58</v>
      </c>
      <c r="F12" s="613">
        <f t="shared" si="0"/>
        <v>41</v>
      </c>
      <c r="G12" s="613">
        <f t="shared" si="0"/>
        <v>134</v>
      </c>
      <c r="H12" s="617">
        <f t="shared" si="1"/>
        <v>175</v>
      </c>
      <c r="I12" s="615" t="s">
        <v>313</v>
      </c>
      <c r="J12" s="613">
        <v>274</v>
      </c>
      <c r="K12" s="613">
        <v>168</v>
      </c>
      <c r="L12" s="613">
        <v>345</v>
      </c>
      <c r="M12" s="613">
        <v>137</v>
      </c>
      <c r="N12" s="613">
        <f t="shared" si="2"/>
        <v>619</v>
      </c>
      <c r="O12" s="613">
        <f t="shared" si="2"/>
        <v>305</v>
      </c>
      <c r="P12" s="616">
        <f t="shared" si="3"/>
        <v>924</v>
      </c>
      <c r="Q12" s="305"/>
      <c r="R12" s="305"/>
      <c r="S12" s="305"/>
      <c r="T12" s="305"/>
      <c r="U12" s="320"/>
      <c r="V12" s="321"/>
      <c r="W12" s="321"/>
      <c r="X12" s="305"/>
      <c r="Y12" s="305"/>
      <c r="Z12" s="305"/>
    </row>
    <row r="13" spans="1:26" ht="15.75" x14ac:dyDescent="0.25">
      <c r="A13" s="272" t="s">
        <v>82</v>
      </c>
      <c r="B13" s="618">
        <f>SUM(B5:B12)</f>
        <v>565</v>
      </c>
      <c r="C13" s="618">
        <f t="shared" ref="C13:H13" si="4">SUM(C5:C12)</f>
        <v>2207</v>
      </c>
      <c r="D13" s="618">
        <f t="shared" si="4"/>
        <v>979</v>
      </c>
      <c r="E13" s="618">
        <f t="shared" si="4"/>
        <v>666</v>
      </c>
      <c r="F13" s="618">
        <f t="shared" si="4"/>
        <v>1544</v>
      </c>
      <c r="G13" s="618">
        <f t="shared" si="4"/>
        <v>2873</v>
      </c>
      <c r="H13" s="618">
        <f t="shared" si="4"/>
        <v>4417</v>
      </c>
      <c r="I13" s="619" t="s">
        <v>82</v>
      </c>
      <c r="J13" s="620">
        <f>SUM(J5:J12)</f>
        <v>3769.2799999999997</v>
      </c>
      <c r="K13" s="618">
        <f t="shared" ref="K13" si="5">SUM(K5:K12)</f>
        <v>4204.7700000000004</v>
      </c>
      <c r="L13" s="618">
        <f t="shared" ref="L13" si="6">SUM(L5:L12)</f>
        <v>4417.24</v>
      </c>
      <c r="M13" s="618">
        <f t="shared" ref="M13" si="7">SUM(M5:M12)</f>
        <v>2242.59</v>
      </c>
      <c r="N13" s="618">
        <f t="shared" ref="N13" si="8">SUM(N5:N12)</f>
        <v>8186.52</v>
      </c>
      <c r="O13" s="618">
        <f t="shared" ref="O13" si="9">SUM(O5:O12)</f>
        <v>6447.36</v>
      </c>
      <c r="P13" s="621">
        <f t="shared" ref="P13" si="10">SUM(P5:P12)</f>
        <v>14633.880000000001</v>
      </c>
      <c r="Q13" s="305"/>
      <c r="R13" s="305"/>
      <c r="S13" s="305"/>
      <c r="T13" s="305"/>
      <c r="U13" s="320"/>
      <c r="V13" s="321"/>
      <c r="W13" s="321"/>
      <c r="X13" s="305"/>
      <c r="Y13" s="305"/>
      <c r="Z13" s="305"/>
    </row>
    <row r="14" spans="1:26" ht="16.149999999999999" customHeight="1" x14ac:dyDescent="0.25">
      <c r="A14" s="622"/>
      <c r="B14" s="427"/>
      <c r="C14" s="427"/>
      <c r="D14" s="427"/>
      <c r="E14" s="427"/>
      <c r="F14" s="427"/>
      <c r="G14" s="427"/>
      <c r="H14" s="316"/>
      <c r="I14" s="623"/>
      <c r="J14" s="427"/>
      <c r="K14" s="427"/>
      <c r="L14" s="427"/>
      <c r="M14" s="427"/>
      <c r="N14" s="427"/>
      <c r="O14" s="427"/>
      <c r="P14" s="428"/>
      <c r="Q14" s="305"/>
      <c r="R14" s="305"/>
      <c r="S14" s="305"/>
      <c r="T14" s="305"/>
      <c r="U14" s="305"/>
      <c r="V14" s="305"/>
      <c r="W14" s="305"/>
      <c r="X14" s="305"/>
      <c r="Y14" s="305"/>
      <c r="Z14" s="305"/>
    </row>
    <row r="15" spans="1:26" ht="30" customHeight="1" x14ac:dyDescent="0.25">
      <c r="A15" s="462" t="s">
        <v>68</v>
      </c>
      <c r="B15" s="601" t="s">
        <v>259</v>
      </c>
      <c r="C15" s="602"/>
      <c r="D15" s="603" t="s">
        <v>260</v>
      </c>
      <c r="E15" s="602"/>
      <c r="F15" s="604" t="s">
        <v>71</v>
      </c>
      <c r="G15" s="605"/>
      <c r="H15" s="606"/>
      <c r="I15" s="619" t="s">
        <v>234</v>
      </c>
      <c r="J15" s="601" t="s">
        <v>259</v>
      </c>
      <c r="K15" s="602"/>
      <c r="L15" s="603" t="s">
        <v>260</v>
      </c>
      <c r="M15" s="602"/>
      <c r="N15" s="604" t="s">
        <v>71</v>
      </c>
      <c r="O15" s="605"/>
      <c r="P15" s="608"/>
      <c r="Q15" s="305"/>
      <c r="R15" s="305"/>
      <c r="S15" s="305"/>
      <c r="T15" s="305"/>
      <c r="U15" s="305"/>
      <c r="V15" s="321"/>
      <c r="W15" s="321"/>
      <c r="X15" s="305"/>
      <c r="Y15" s="305"/>
      <c r="Z15" s="305"/>
    </row>
    <row r="16" spans="1:26" x14ac:dyDescent="0.25">
      <c r="A16" s="462" t="s">
        <v>439</v>
      </c>
      <c r="B16" s="609" t="s">
        <v>72</v>
      </c>
      <c r="C16" s="609" t="s">
        <v>73</v>
      </c>
      <c r="D16" s="609" t="s">
        <v>72</v>
      </c>
      <c r="E16" s="609" t="s">
        <v>73</v>
      </c>
      <c r="F16" s="609" t="s">
        <v>72</v>
      </c>
      <c r="G16" s="609" t="s">
        <v>73</v>
      </c>
      <c r="H16" s="610" t="s">
        <v>74</v>
      </c>
      <c r="I16" s="462" t="s">
        <v>439</v>
      </c>
      <c r="J16" s="609" t="s">
        <v>72</v>
      </c>
      <c r="K16" s="609" t="s">
        <v>73</v>
      </c>
      <c r="L16" s="609" t="s">
        <v>72</v>
      </c>
      <c r="M16" s="609" t="s">
        <v>73</v>
      </c>
      <c r="N16" s="609" t="s">
        <v>72</v>
      </c>
      <c r="O16" s="609" t="s">
        <v>73</v>
      </c>
      <c r="P16" s="611" t="s">
        <v>74</v>
      </c>
      <c r="Q16" s="305"/>
      <c r="R16" s="305"/>
      <c r="S16" s="305"/>
      <c r="T16" s="305"/>
      <c r="U16" s="305"/>
      <c r="V16" s="305"/>
      <c r="W16" s="305"/>
      <c r="X16" s="305"/>
      <c r="Y16" s="305"/>
      <c r="Z16" s="305"/>
    </row>
    <row r="17" spans="1:26" x14ac:dyDescent="0.25">
      <c r="A17" s="612" t="s">
        <v>253</v>
      </c>
      <c r="B17" s="613">
        <v>828</v>
      </c>
      <c r="C17" s="613">
        <v>1855</v>
      </c>
      <c r="D17" s="613">
        <v>501</v>
      </c>
      <c r="E17" s="613">
        <v>474</v>
      </c>
      <c r="F17" s="613">
        <f t="shared" ref="F17:G24" si="11">B17+D17</f>
        <v>1329</v>
      </c>
      <c r="G17" s="613">
        <f t="shared" si="11"/>
        <v>2329</v>
      </c>
      <c r="H17" s="614">
        <f t="shared" ref="H17:H24" si="12">F17+G17</f>
        <v>3658</v>
      </c>
      <c r="I17" s="615" t="s">
        <v>253</v>
      </c>
      <c r="J17" s="613">
        <v>1049</v>
      </c>
      <c r="K17" s="613">
        <v>1056</v>
      </c>
      <c r="L17" s="613">
        <v>1508</v>
      </c>
      <c r="M17" s="613">
        <v>529</v>
      </c>
      <c r="N17" s="613">
        <f t="shared" ref="N17:O24" si="13">J17+L17</f>
        <v>2557</v>
      </c>
      <c r="O17" s="613">
        <f t="shared" si="13"/>
        <v>1585</v>
      </c>
      <c r="P17" s="616">
        <f t="shared" ref="P17:P24" si="14">N17+O17</f>
        <v>4142</v>
      </c>
      <c r="Q17" s="305"/>
      <c r="R17" s="305"/>
      <c r="S17" s="305"/>
      <c r="T17" s="305"/>
      <c r="U17" s="305"/>
      <c r="V17" s="305"/>
      <c r="W17" s="305"/>
      <c r="X17" s="305"/>
      <c r="Y17" s="305"/>
      <c r="Z17" s="305"/>
    </row>
    <row r="18" spans="1:26" x14ac:dyDescent="0.25">
      <c r="A18" s="612" t="s">
        <v>254</v>
      </c>
      <c r="B18" s="613">
        <v>688</v>
      </c>
      <c r="C18" s="613">
        <v>3308</v>
      </c>
      <c r="D18" s="613">
        <v>498</v>
      </c>
      <c r="E18" s="613">
        <v>2764</v>
      </c>
      <c r="F18" s="613">
        <f t="shared" si="11"/>
        <v>1186</v>
      </c>
      <c r="G18" s="613">
        <f t="shared" si="11"/>
        <v>6072</v>
      </c>
      <c r="H18" s="617">
        <f t="shared" si="12"/>
        <v>7258</v>
      </c>
      <c r="I18" s="615" t="s">
        <v>254</v>
      </c>
      <c r="J18" s="613">
        <v>3691</v>
      </c>
      <c r="K18" s="613">
        <v>1427</v>
      </c>
      <c r="L18" s="613">
        <v>2527</v>
      </c>
      <c r="M18" s="613">
        <v>1053</v>
      </c>
      <c r="N18" s="613">
        <f t="shared" si="13"/>
        <v>6218</v>
      </c>
      <c r="O18" s="613">
        <f t="shared" si="13"/>
        <v>2480</v>
      </c>
      <c r="P18" s="616">
        <f t="shared" si="14"/>
        <v>8698</v>
      </c>
      <c r="Q18" s="305"/>
      <c r="R18" s="305"/>
      <c r="S18" s="305"/>
      <c r="T18" s="305"/>
      <c r="U18" s="305"/>
      <c r="V18" s="305"/>
      <c r="W18" s="305"/>
      <c r="X18" s="305"/>
      <c r="Y18" s="305"/>
      <c r="Z18" s="305"/>
    </row>
    <row r="19" spans="1:26" x14ac:dyDescent="0.25">
      <c r="A19" s="612" t="s">
        <v>255</v>
      </c>
      <c r="B19" s="613">
        <v>151</v>
      </c>
      <c r="C19" s="613">
        <v>1248</v>
      </c>
      <c r="D19" s="613">
        <v>545</v>
      </c>
      <c r="E19" s="613">
        <v>545</v>
      </c>
      <c r="F19" s="613">
        <f t="shared" si="11"/>
        <v>696</v>
      </c>
      <c r="G19" s="613">
        <f t="shared" si="11"/>
        <v>1793</v>
      </c>
      <c r="H19" s="617">
        <f t="shared" si="12"/>
        <v>2489</v>
      </c>
      <c r="I19" s="615" t="s">
        <v>255</v>
      </c>
      <c r="J19" s="613">
        <v>1035</v>
      </c>
      <c r="K19" s="613">
        <v>1081</v>
      </c>
      <c r="L19" s="613">
        <v>1824</v>
      </c>
      <c r="M19" s="613">
        <v>506</v>
      </c>
      <c r="N19" s="613">
        <f t="shared" si="13"/>
        <v>2859</v>
      </c>
      <c r="O19" s="613">
        <f t="shared" si="13"/>
        <v>1587</v>
      </c>
      <c r="P19" s="616">
        <f t="shared" si="14"/>
        <v>4446</v>
      </c>
    </row>
    <row r="20" spans="1:26" x14ac:dyDescent="0.25">
      <c r="A20" s="612" t="s">
        <v>256</v>
      </c>
      <c r="B20" s="613">
        <v>222</v>
      </c>
      <c r="C20" s="613">
        <v>1378</v>
      </c>
      <c r="D20" s="613">
        <v>205</v>
      </c>
      <c r="E20" s="613">
        <v>436</v>
      </c>
      <c r="F20" s="613">
        <f t="shared" si="11"/>
        <v>427</v>
      </c>
      <c r="G20" s="613">
        <f t="shared" si="11"/>
        <v>1814</v>
      </c>
      <c r="H20" s="617">
        <f t="shared" si="12"/>
        <v>2241</v>
      </c>
      <c r="I20" s="615" t="s">
        <v>256</v>
      </c>
      <c r="J20" s="613">
        <v>944</v>
      </c>
      <c r="K20" s="613">
        <v>498</v>
      </c>
      <c r="L20" s="613">
        <v>1297</v>
      </c>
      <c r="M20" s="613">
        <v>393</v>
      </c>
      <c r="N20" s="613">
        <f t="shared" si="13"/>
        <v>2241</v>
      </c>
      <c r="O20" s="613">
        <f t="shared" si="13"/>
        <v>891</v>
      </c>
      <c r="P20" s="616">
        <f t="shared" si="14"/>
        <v>3132</v>
      </c>
    </row>
    <row r="21" spans="1:26" x14ac:dyDescent="0.25">
      <c r="A21" s="612" t="s">
        <v>257</v>
      </c>
      <c r="B21" s="613">
        <v>133</v>
      </c>
      <c r="C21" s="613">
        <v>199</v>
      </c>
      <c r="D21" s="613">
        <v>31</v>
      </c>
      <c r="E21" s="613">
        <v>416</v>
      </c>
      <c r="F21" s="613">
        <f t="shared" si="11"/>
        <v>164</v>
      </c>
      <c r="G21" s="613">
        <f t="shared" si="11"/>
        <v>615</v>
      </c>
      <c r="H21" s="617">
        <f t="shared" si="12"/>
        <v>779</v>
      </c>
      <c r="I21" s="615" t="s">
        <v>257</v>
      </c>
      <c r="J21" s="613">
        <v>460</v>
      </c>
      <c r="K21" s="613">
        <v>143</v>
      </c>
      <c r="L21" s="613">
        <v>400</v>
      </c>
      <c r="M21" s="613">
        <v>173</v>
      </c>
      <c r="N21" s="613">
        <f t="shared" si="13"/>
        <v>860</v>
      </c>
      <c r="O21" s="613">
        <f t="shared" si="13"/>
        <v>316</v>
      </c>
      <c r="P21" s="616">
        <f t="shared" si="14"/>
        <v>1176</v>
      </c>
    </row>
    <row r="22" spans="1:26" x14ac:dyDescent="0.25">
      <c r="A22" s="612" t="s">
        <v>258</v>
      </c>
      <c r="B22" s="613">
        <v>619</v>
      </c>
      <c r="C22" s="613">
        <v>1371</v>
      </c>
      <c r="D22" s="613">
        <v>1409</v>
      </c>
      <c r="E22" s="613">
        <v>282</v>
      </c>
      <c r="F22" s="613">
        <f t="shared" si="11"/>
        <v>2028</v>
      </c>
      <c r="G22" s="613">
        <f t="shared" si="11"/>
        <v>1653</v>
      </c>
      <c r="H22" s="617">
        <f t="shared" si="12"/>
        <v>3681</v>
      </c>
      <c r="I22" s="615" t="s">
        <v>258</v>
      </c>
      <c r="J22" s="613">
        <v>813</v>
      </c>
      <c r="K22" s="613">
        <v>2542</v>
      </c>
      <c r="L22" s="613">
        <v>1288.9199999999996</v>
      </c>
      <c r="M22" s="613">
        <v>211.75</v>
      </c>
      <c r="N22" s="613">
        <f t="shared" si="13"/>
        <v>2101.9199999999996</v>
      </c>
      <c r="O22" s="613">
        <f t="shared" si="13"/>
        <v>2753.75</v>
      </c>
      <c r="P22" s="616">
        <f t="shared" si="14"/>
        <v>4855.67</v>
      </c>
    </row>
    <row r="23" spans="1:26" x14ac:dyDescent="0.25">
      <c r="A23" s="612" t="s">
        <v>288</v>
      </c>
      <c r="B23" s="613">
        <v>681</v>
      </c>
      <c r="C23" s="613">
        <v>1177</v>
      </c>
      <c r="D23" s="613">
        <v>438</v>
      </c>
      <c r="E23" s="613">
        <v>334</v>
      </c>
      <c r="F23" s="613">
        <f t="shared" si="11"/>
        <v>1119</v>
      </c>
      <c r="G23" s="613">
        <f t="shared" si="11"/>
        <v>1511</v>
      </c>
      <c r="H23" s="617">
        <f t="shared" si="12"/>
        <v>2630</v>
      </c>
      <c r="I23" s="615" t="s">
        <v>288</v>
      </c>
      <c r="J23" s="613">
        <v>834</v>
      </c>
      <c r="K23" s="613">
        <v>859</v>
      </c>
      <c r="L23" s="613">
        <v>1548</v>
      </c>
      <c r="M23" s="613">
        <v>1256</v>
      </c>
      <c r="N23" s="613">
        <f t="shared" si="13"/>
        <v>2382</v>
      </c>
      <c r="O23" s="613">
        <f t="shared" si="13"/>
        <v>2115</v>
      </c>
      <c r="P23" s="616">
        <f t="shared" si="14"/>
        <v>4497</v>
      </c>
    </row>
    <row r="24" spans="1:26" ht="15.75" x14ac:dyDescent="0.25">
      <c r="A24" s="612" t="s">
        <v>313</v>
      </c>
      <c r="B24" s="613">
        <v>117</v>
      </c>
      <c r="C24" s="613">
        <v>691</v>
      </c>
      <c r="D24" s="613">
        <v>80</v>
      </c>
      <c r="E24" s="613">
        <v>695</v>
      </c>
      <c r="F24" s="613">
        <f t="shared" si="11"/>
        <v>197</v>
      </c>
      <c r="G24" s="613">
        <f t="shared" si="11"/>
        <v>1386</v>
      </c>
      <c r="H24" s="617">
        <f t="shared" si="12"/>
        <v>1583</v>
      </c>
      <c r="I24" s="615" t="s">
        <v>313</v>
      </c>
      <c r="J24" s="613">
        <v>591</v>
      </c>
      <c r="K24" s="613">
        <v>189</v>
      </c>
      <c r="L24" s="613">
        <v>647</v>
      </c>
      <c r="M24" s="613">
        <v>258</v>
      </c>
      <c r="N24" s="613">
        <f t="shared" si="13"/>
        <v>1238</v>
      </c>
      <c r="O24" s="613">
        <f t="shared" si="13"/>
        <v>447</v>
      </c>
      <c r="P24" s="616">
        <f t="shared" si="14"/>
        <v>1685</v>
      </c>
      <c r="Q24" s="305"/>
      <c r="R24" s="305"/>
      <c r="S24" s="305"/>
      <c r="T24" s="305"/>
      <c r="U24" s="320"/>
      <c r="V24" s="321"/>
      <c r="W24" s="321"/>
      <c r="X24" s="305"/>
      <c r="Y24" s="305"/>
      <c r="Z24" s="305"/>
    </row>
    <row r="25" spans="1:26" x14ac:dyDescent="0.25">
      <c r="A25" s="272" t="s">
        <v>82</v>
      </c>
      <c r="B25" s="618">
        <f>SUM(B17:B24)</f>
        <v>3439</v>
      </c>
      <c r="C25" s="618">
        <f t="shared" ref="C25" si="15">SUM(C17:C24)</f>
        <v>11227</v>
      </c>
      <c r="D25" s="618">
        <f t="shared" ref="D25" si="16">SUM(D17:D24)</f>
        <v>3707</v>
      </c>
      <c r="E25" s="618">
        <f t="shared" ref="E25" si="17">SUM(E17:E24)</f>
        <v>5946</v>
      </c>
      <c r="F25" s="618">
        <f t="shared" ref="F25" si="18">SUM(F17:F24)</f>
        <v>7146</v>
      </c>
      <c r="G25" s="618">
        <f t="shared" ref="G25" si="19">SUM(G17:G24)</f>
        <v>17173</v>
      </c>
      <c r="H25" s="624">
        <f t="shared" ref="H25" si="20">SUM(H17:H24)</f>
        <v>24319</v>
      </c>
      <c r="I25" s="619" t="s">
        <v>82</v>
      </c>
      <c r="J25" s="620">
        <f>SUM(J17:J24)</f>
        <v>9417</v>
      </c>
      <c r="K25" s="618">
        <f t="shared" ref="K25" si="21">SUM(K17:K24)</f>
        <v>7795</v>
      </c>
      <c r="L25" s="618">
        <f t="shared" ref="L25" si="22">SUM(L17:L24)</f>
        <v>11039.92</v>
      </c>
      <c r="M25" s="618">
        <f t="shared" ref="M25" si="23">SUM(M17:M24)</f>
        <v>4379.75</v>
      </c>
      <c r="N25" s="618">
        <f t="shared" ref="N25" si="24">SUM(N17:N24)</f>
        <v>20456.919999999998</v>
      </c>
      <c r="O25" s="618">
        <f t="shared" ref="O25" si="25">SUM(O17:O24)</f>
        <v>12174.75</v>
      </c>
      <c r="P25" s="621">
        <f t="shared" ref="P25" si="26">SUM(P17:P24)</f>
        <v>32631.67</v>
      </c>
    </row>
    <row r="26" spans="1:26" x14ac:dyDescent="0.25">
      <c r="A26" s="625"/>
      <c r="B26" s="626"/>
      <c r="C26" s="626"/>
      <c r="D26" s="626"/>
      <c r="E26" s="626"/>
      <c r="F26" s="626"/>
      <c r="G26" s="626"/>
      <c r="H26" s="627"/>
      <c r="I26" s="623"/>
      <c r="J26" s="317"/>
      <c r="K26" s="317"/>
      <c r="L26" s="317"/>
      <c r="M26" s="317"/>
      <c r="N26" s="317"/>
      <c r="O26" s="317"/>
      <c r="P26" s="628"/>
    </row>
    <row r="27" spans="1:26" ht="30" customHeight="1" x14ac:dyDescent="0.25">
      <c r="A27" s="462" t="s">
        <v>83</v>
      </c>
      <c r="B27" s="601" t="s">
        <v>259</v>
      </c>
      <c r="C27" s="602"/>
      <c r="D27" s="603" t="s">
        <v>260</v>
      </c>
      <c r="E27" s="602"/>
      <c r="F27" s="604" t="s">
        <v>71</v>
      </c>
      <c r="G27" s="605"/>
      <c r="H27" s="606"/>
      <c r="I27" s="619" t="s">
        <v>235</v>
      </c>
      <c r="J27" s="601" t="s">
        <v>259</v>
      </c>
      <c r="K27" s="602"/>
      <c r="L27" s="603" t="s">
        <v>260</v>
      </c>
      <c r="M27" s="602"/>
      <c r="N27" s="604" t="s">
        <v>71</v>
      </c>
      <c r="O27" s="605"/>
      <c r="P27" s="608"/>
    </row>
    <row r="28" spans="1:26" x14ac:dyDescent="0.25">
      <c r="A28" s="462" t="s">
        <v>439</v>
      </c>
      <c r="B28" s="609" t="s">
        <v>72</v>
      </c>
      <c r="C28" s="609" t="s">
        <v>73</v>
      </c>
      <c r="D28" s="609" t="s">
        <v>72</v>
      </c>
      <c r="E28" s="609" t="s">
        <v>73</v>
      </c>
      <c r="F28" s="609" t="s">
        <v>72</v>
      </c>
      <c r="G28" s="609" t="s">
        <v>73</v>
      </c>
      <c r="H28" s="610" t="s">
        <v>74</v>
      </c>
      <c r="I28" s="462" t="s">
        <v>439</v>
      </c>
      <c r="J28" s="609" t="s">
        <v>72</v>
      </c>
      <c r="K28" s="609" t="s">
        <v>73</v>
      </c>
      <c r="L28" s="609" t="s">
        <v>72</v>
      </c>
      <c r="M28" s="609" t="s">
        <v>73</v>
      </c>
      <c r="N28" s="609" t="s">
        <v>72</v>
      </c>
      <c r="O28" s="609" t="s">
        <v>73</v>
      </c>
      <c r="P28" s="611" t="s">
        <v>74</v>
      </c>
    </row>
    <row r="29" spans="1:26" x14ac:dyDescent="0.25">
      <c r="A29" s="612" t="s">
        <v>253</v>
      </c>
      <c r="B29" s="613">
        <v>590</v>
      </c>
      <c r="C29" s="613">
        <v>1029</v>
      </c>
      <c r="D29" s="613">
        <v>499</v>
      </c>
      <c r="E29" s="613">
        <v>427</v>
      </c>
      <c r="F29" s="613">
        <f t="shared" ref="F29:G36" si="27">B29+D29</f>
        <v>1089</v>
      </c>
      <c r="G29" s="613">
        <f t="shared" si="27"/>
        <v>1456</v>
      </c>
      <c r="H29" s="614">
        <f t="shared" ref="H29:H36" si="28">F29+G29</f>
        <v>2545</v>
      </c>
      <c r="I29" s="615" t="s">
        <v>253</v>
      </c>
      <c r="J29" s="629" t="s">
        <v>507</v>
      </c>
      <c r="K29" s="630"/>
      <c r="L29" s="630"/>
      <c r="M29" s="630"/>
      <c r="N29" s="630"/>
      <c r="O29" s="630"/>
      <c r="P29" s="631"/>
    </row>
    <row r="30" spans="1:26" x14ac:dyDescent="0.25">
      <c r="A30" s="612" t="s">
        <v>254</v>
      </c>
      <c r="B30" s="613">
        <v>1093</v>
      </c>
      <c r="C30" s="613">
        <v>1642</v>
      </c>
      <c r="D30" s="613">
        <v>827</v>
      </c>
      <c r="E30" s="613">
        <v>1369</v>
      </c>
      <c r="F30" s="613">
        <f t="shared" si="27"/>
        <v>1920</v>
      </c>
      <c r="G30" s="613">
        <f t="shared" si="27"/>
        <v>3011</v>
      </c>
      <c r="H30" s="617">
        <f t="shared" si="28"/>
        <v>4931</v>
      </c>
      <c r="I30" s="615" t="s">
        <v>254</v>
      </c>
      <c r="J30" s="632"/>
      <c r="K30" s="633"/>
      <c r="L30" s="633"/>
      <c r="M30" s="633"/>
      <c r="N30" s="633"/>
      <c r="O30" s="633"/>
      <c r="P30" s="634"/>
    </row>
    <row r="31" spans="1:26" x14ac:dyDescent="0.25">
      <c r="A31" s="612" t="s">
        <v>255</v>
      </c>
      <c r="B31" s="613">
        <v>506</v>
      </c>
      <c r="C31" s="613">
        <v>1220</v>
      </c>
      <c r="D31" s="613">
        <v>789</v>
      </c>
      <c r="E31" s="613">
        <v>740</v>
      </c>
      <c r="F31" s="613">
        <f t="shared" si="27"/>
        <v>1295</v>
      </c>
      <c r="G31" s="613">
        <f t="shared" si="27"/>
        <v>1960</v>
      </c>
      <c r="H31" s="617">
        <f t="shared" si="28"/>
        <v>3255</v>
      </c>
      <c r="I31" s="615" t="s">
        <v>255</v>
      </c>
      <c r="J31" s="632"/>
      <c r="K31" s="633"/>
      <c r="L31" s="633"/>
      <c r="M31" s="633"/>
      <c r="N31" s="633"/>
      <c r="O31" s="633"/>
      <c r="P31" s="634"/>
    </row>
    <row r="32" spans="1:26" x14ac:dyDescent="0.25">
      <c r="A32" s="612" t="s">
        <v>256</v>
      </c>
      <c r="B32" s="613">
        <v>436</v>
      </c>
      <c r="C32" s="613">
        <v>1120</v>
      </c>
      <c r="D32" s="613">
        <v>574</v>
      </c>
      <c r="E32" s="613">
        <v>631</v>
      </c>
      <c r="F32" s="613">
        <f t="shared" si="27"/>
        <v>1010</v>
      </c>
      <c r="G32" s="613">
        <f t="shared" si="27"/>
        <v>1751</v>
      </c>
      <c r="H32" s="617">
        <f t="shared" si="28"/>
        <v>2761</v>
      </c>
      <c r="I32" s="615" t="s">
        <v>256</v>
      </c>
      <c r="J32" s="632"/>
      <c r="K32" s="633"/>
      <c r="L32" s="633"/>
      <c r="M32" s="633"/>
      <c r="N32" s="633"/>
      <c r="O32" s="633"/>
      <c r="P32" s="634"/>
    </row>
    <row r="33" spans="1:26" x14ac:dyDescent="0.25">
      <c r="A33" s="612" t="s">
        <v>257</v>
      </c>
      <c r="B33" s="613">
        <v>133</v>
      </c>
      <c r="C33" s="613">
        <v>282</v>
      </c>
      <c r="D33" s="613">
        <v>160</v>
      </c>
      <c r="E33" s="613">
        <v>184</v>
      </c>
      <c r="F33" s="613">
        <f t="shared" si="27"/>
        <v>293</v>
      </c>
      <c r="G33" s="613">
        <f t="shared" si="27"/>
        <v>466</v>
      </c>
      <c r="H33" s="617">
        <f t="shared" si="28"/>
        <v>759</v>
      </c>
      <c r="I33" s="615" t="s">
        <v>257</v>
      </c>
      <c r="J33" s="632"/>
      <c r="K33" s="633"/>
      <c r="L33" s="633"/>
      <c r="M33" s="633"/>
      <c r="N33" s="633"/>
      <c r="O33" s="633"/>
      <c r="P33" s="634"/>
    </row>
    <row r="34" spans="1:26" x14ac:dyDescent="0.25">
      <c r="A34" s="612" t="s">
        <v>258</v>
      </c>
      <c r="B34" s="613">
        <v>589</v>
      </c>
      <c r="C34" s="613">
        <v>1433</v>
      </c>
      <c r="D34" s="613">
        <v>1315</v>
      </c>
      <c r="E34" s="613">
        <v>329</v>
      </c>
      <c r="F34" s="613">
        <f t="shared" si="27"/>
        <v>1904</v>
      </c>
      <c r="G34" s="613">
        <f t="shared" si="27"/>
        <v>1762</v>
      </c>
      <c r="H34" s="617">
        <f t="shared" si="28"/>
        <v>3666</v>
      </c>
      <c r="I34" s="615" t="s">
        <v>258</v>
      </c>
      <c r="J34" s="632"/>
      <c r="K34" s="633"/>
      <c r="L34" s="633"/>
      <c r="M34" s="633"/>
      <c r="N34" s="633"/>
      <c r="O34" s="633"/>
      <c r="P34" s="634"/>
    </row>
    <row r="35" spans="1:26" x14ac:dyDescent="0.25">
      <c r="A35" s="612" t="s">
        <v>288</v>
      </c>
      <c r="B35" s="613">
        <v>642</v>
      </c>
      <c r="C35" s="613">
        <v>1020</v>
      </c>
      <c r="D35" s="613">
        <v>752</v>
      </c>
      <c r="E35" s="613">
        <v>529</v>
      </c>
      <c r="F35" s="613">
        <f t="shared" si="27"/>
        <v>1394</v>
      </c>
      <c r="G35" s="613">
        <f t="shared" si="27"/>
        <v>1549</v>
      </c>
      <c r="H35" s="617">
        <f t="shared" si="28"/>
        <v>2943</v>
      </c>
      <c r="I35" s="615" t="s">
        <v>288</v>
      </c>
      <c r="J35" s="632"/>
      <c r="K35" s="633"/>
      <c r="L35" s="633"/>
      <c r="M35" s="633"/>
      <c r="N35" s="633"/>
      <c r="O35" s="633"/>
      <c r="P35" s="634"/>
    </row>
    <row r="36" spans="1:26" ht="15.75" x14ac:dyDescent="0.25">
      <c r="A36" s="612" t="s">
        <v>313</v>
      </c>
      <c r="B36" s="613">
        <v>221</v>
      </c>
      <c r="C36" s="613">
        <v>633</v>
      </c>
      <c r="D36" s="613">
        <v>294</v>
      </c>
      <c r="E36" s="613">
        <v>546</v>
      </c>
      <c r="F36" s="613">
        <f t="shared" si="27"/>
        <v>515</v>
      </c>
      <c r="G36" s="613">
        <f t="shared" si="27"/>
        <v>1179</v>
      </c>
      <c r="H36" s="617">
        <f t="shared" si="28"/>
        <v>1694</v>
      </c>
      <c r="I36" s="615" t="s">
        <v>313</v>
      </c>
      <c r="J36" s="632"/>
      <c r="K36" s="633"/>
      <c r="L36" s="633"/>
      <c r="M36" s="633"/>
      <c r="N36" s="633"/>
      <c r="O36" s="633"/>
      <c r="P36" s="634"/>
      <c r="Q36" s="305"/>
      <c r="R36" s="305"/>
      <c r="S36" s="305"/>
      <c r="T36" s="305"/>
      <c r="U36" s="320"/>
      <c r="V36" s="321"/>
      <c r="W36" s="321"/>
      <c r="X36" s="305"/>
      <c r="Y36" s="305"/>
      <c r="Z36" s="305"/>
    </row>
    <row r="37" spans="1:26" ht="15.75" thickBot="1" x14ac:dyDescent="0.3">
      <c r="A37" s="273" t="s">
        <v>82</v>
      </c>
      <c r="B37" s="635">
        <f>SUM(B29:B36)</f>
        <v>4210</v>
      </c>
      <c r="C37" s="635">
        <f t="shared" ref="C37" si="29">SUM(C29:C36)</f>
        <v>8379</v>
      </c>
      <c r="D37" s="635">
        <f t="shared" ref="D37" si="30">SUM(D29:D36)</f>
        <v>5210</v>
      </c>
      <c r="E37" s="635">
        <f t="shared" ref="E37" si="31">SUM(E29:E36)</f>
        <v>4755</v>
      </c>
      <c r="F37" s="635">
        <f t="shared" ref="F37" si="32">SUM(F29:F36)</f>
        <v>9420</v>
      </c>
      <c r="G37" s="635">
        <f t="shared" ref="G37" si="33">SUM(G29:G36)</f>
        <v>13134</v>
      </c>
      <c r="H37" s="635">
        <f t="shared" ref="H37" si="34">SUM(H29:H36)</f>
        <v>22554</v>
      </c>
      <c r="I37" s="636" t="s">
        <v>82</v>
      </c>
      <c r="J37" s="637"/>
      <c r="K37" s="638"/>
      <c r="L37" s="638"/>
      <c r="M37" s="638"/>
      <c r="N37" s="638"/>
      <c r="O37" s="638"/>
      <c r="P37" s="639"/>
    </row>
    <row r="38" spans="1:26" ht="15.75" thickTop="1" x14ac:dyDescent="0.25">
      <c r="A38" s="315"/>
      <c r="I38" s="315"/>
    </row>
  </sheetData>
  <mergeCells count="22">
    <mergeCell ref="J29:P37"/>
    <mergeCell ref="N27:P27"/>
    <mergeCell ref="A26:H26"/>
    <mergeCell ref="B27:C27"/>
    <mergeCell ref="D27:E27"/>
    <mergeCell ref="F27:H27"/>
    <mergeCell ref="J27:K27"/>
    <mergeCell ref="L27:M27"/>
    <mergeCell ref="N15:P15"/>
    <mergeCell ref="A1:P1"/>
    <mergeCell ref="A2:P2"/>
    <mergeCell ref="B3:C3"/>
    <mergeCell ref="D3:E3"/>
    <mergeCell ref="F3:H3"/>
    <mergeCell ref="J3:K3"/>
    <mergeCell ref="L3:M3"/>
    <mergeCell ref="N3:P3"/>
    <mergeCell ref="B15:C15"/>
    <mergeCell ref="D15:E15"/>
    <mergeCell ref="F15:H15"/>
    <mergeCell ref="J15:K15"/>
    <mergeCell ref="L15:M15"/>
  </mergeCells>
  <pageMargins left="0.70866141732283472" right="0.70866141732283472" top="0.74803149606299213" bottom="0.74803149606299213" header="0.31496062992125984" footer="0.31496062992125984"/>
  <pageSetup paperSize="9" scale="70"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75"/>
  <sheetViews>
    <sheetView zoomScaleNormal="100" workbookViewId="0">
      <selection activeCell="I11" sqref="I11"/>
    </sheetView>
  </sheetViews>
  <sheetFormatPr defaultRowHeight="15.75" x14ac:dyDescent="0.25"/>
  <cols>
    <col min="1" max="1" width="137.5" style="874" customWidth="1"/>
    <col min="2" max="3" width="9.33203125" style="874"/>
    <col min="4" max="4" width="9.33203125" style="874" customWidth="1"/>
    <col min="5" max="16384" width="9.33203125" style="874"/>
  </cols>
  <sheetData>
    <row r="1" spans="1:8" s="879" customFormat="1" ht="15" customHeight="1" x14ac:dyDescent="0.2">
      <c r="A1" s="875" t="s">
        <v>557</v>
      </c>
      <c r="B1" s="875"/>
      <c r="C1" s="875"/>
      <c r="D1" s="875"/>
      <c r="E1" s="875"/>
      <c r="F1" s="876"/>
      <c r="G1" s="877"/>
      <c r="H1" s="878"/>
    </row>
    <row r="2" spans="1:8" s="879" customFormat="1" ht="15" customHeight="1" x14ac:dyDescent="0.2">
      <c r="A2" s="875" t="s">
        <v>547</v>
      </c>
      <c r="B2" s="875"/>
      <c r="C2" s="875"/>
      <c r="D2" s="875"/>
      <c r="E2" s="875"/>
      <c r="F2" s="876"/>
      <c r="G2" s="877"/>
      <c r="H2" s="878"/>
    </row>
    <row r="3" spans="1:8" s="879" customFormat="1" ht="15" customHeight="1" x14ac:dyDescent="0.2">
      <c r="A3" s="875" t="s">
        <v>548</v>
      </c>
      <c r="B3" s="875"/>
      <c r="C3" s="875"/>
      <c r="D3" s="875"/>
      <c r="E3" s="875"/>
      <c r="F3" s="876"/>
      <c r="G3" s="877"/>
      <c r="H3" s="878"/>
    </row>
    <row r="4" spans="1:8" s="879" customFormat="1" ht="15" customHeight="1" x14ac:dyDescent="0.2">
      <c r="A4" s="875" t="s">
        <v>549</v>
      </c>
      <c r="B4" s="875"/>
      <c r="C4" s="875"/>
      <c r="D4" s="875"/>
      <c r="E4" s="875"/>
      <c r="F4" s="876"/>
      <c r="G4" s="877"/>
      <c r="H4" s="878"/>
    </row>
    <row r="5" spans="1:8" s="879" customFormat="1" ht="15" customHeight="1" x14ac:dyDescent="0.2">
      <c r="A5" s="875" t="s">
        <v>550</v>
      </c>
      <c r="B5" s="875"/>
      <c r="C5" s="875"/>
      <c r="D5" s="875"/>
      <c r="E5" s="875"/>
      <c r="F5" s="876"/>
      <c r="G5" s="877"/>
      <c r="H5" s="878"/>
    </row>
    <row r="6" spans="1:8" s="879" customFormat="1" ht="15" customHeight="1" x14ac:dyDescent="0.2">
      <c r="A6" s="875" t="s">
        <v>329</v>
      </c>
      <c r="B6" s="875"/>
      <c r="C6" s="875"/>
      <c r="D6" s="875"/>
      <c r="E6" s="875"/>
      <c r="F6" s="876"/>
      <c r="G6" s="877"/>
      <c r="H6" s="878"/>
    </row>
    <row r="7" spans="1:8" s="879" customFormat="1" ht="15" customHeight="1" x14ac:dyDescent="0.2">
      <c r="A7" s="875" t="s">
        <v>330</v>
      </c>
      <c r="B7" s="875"/>
      <c r="C7" s="875"/>
      <c r="D7" s="875"/>
      <c r="E7" s="875"/>
      <c r="F7" s="876"/>
      <c r="G7" s="877"/>
      <c r="H7" s="878"/>
    </row>
    <row r="8" spans="1:8" s="879" customFormat="1" ht="15" customHeight="1" x14ac:dyDescent="0.2">
      <c r="A8" s="875" t="s">
        <v>334</v>
      </c>
      <c r="B8" s="875"/>
      <c r="C8" s="875"/>
      <c r="D8" s="875"/>
      <c r="E8" s="875"/>
      <c r="F8" s="876"/>
      <c r="G8" s="877"/>
      <c r="H8" s="878"/>
    </row>
    <row r="9" spans="1:8" s="879" customFormat="1" ht="15" customHeight="1" x14ac:dyDescent="0.2">
      <c r="A9" s="875" t="s">
        <v>337</v>
      </c>
      <c r="B9" s="875"/>
      <c r="C9" s="875"/>
      <c r="D9" s="875"/>
      <c r="E9" s="875"/>
      <c r="F9" s="876"/>
      <c r="G9" s="877"/>
      <c r="H9" s="878"/>
    </row>
    <row r="10" spans="1:8" s="879" customFormat="1" ht="15" customHeight="1" x14ac:dyDescent="0.2">
      <c r="A10" s="875" t="s">
        <v>340</v>
      </c>
      <c r="B10" s="875"/>
      <c r="C10" s="875"/>
      <c r="D10" s="875"/>
      <c r="E10" s="875"/>
      <c r="F10" s="876"/>
      <c r="G10" s="877"/>
      <c r="H10" s="878"/>
    </row>
    <row r="11" spans="1:8" s="879" customFormat="1" ht="15" customHeight="1" x14ac:dyDescent="0.2">
      <c r="A11" s="875" t="s">
        <v>341</v>
      </c>
      <c r="B11" s="875"/>
      <c r="C11" s="875"/>
      <c r="D11" s="875"/>
      <c r="E11" s="875"/>
      <c r="F11" s="876"/>
      <c r="G11" s="877"/>
      <c r="H11" s="878"/>
    </row>
    <row r="12" spans="1:8" s="879" customFormat="1" ht="15" customHeight="1" x14ac:dyDescent="0.2">
      <c r="A12" s="875" t="s">
        <v>346</v>
      </c>
      <c r="B12" s="875"/>
      <c r="C12" s="875"/>
      <c r="D12" s="875"/>
      <c r="E12" s="875"/>
      <c r="F12" s="876"/>
      <c r="G12" s="877"/>
      <c r="H12" s="878"/>
    </row>
    <row r="13" spans="1:8" s="879" customFormat="1" ht="15" customHeight="1" x14ac:dyDescent="0.2">
      <c r="A13" s="875" t="s">
        <v>348</v>
      </c>
      <c r="B13" s="875"/>
      <c r="C13" s="875"/>
      <c r="D13" s="875"/>
      <c r="E13" s="875"/>
      <c r="F13" s="876"/>
      <c r="G13" s="877"/>
      <c r="H13" s="878"/>
    </row>
    <row r="14" spans="1:8" s="879" customFormat="1" ht="15" customHeight="1" x14ac:dyDescent="0.2">
      <c r="A14" s="875" t="s">
        <v>349</v>
      </c>
      <c r="B14" s="875"/>
      <c r="C14" s="875"/>
      <c r="D14" s="875"/>
      <c r="E14" s="875"/>
      <c r="F14" s="876"/>
      <c r="G14" s="877"/>
      <c r="H14" s="878"/>
    </row>
    <row r="15" spans="1:8" s="879" customFormat="1" ht="15" customHeight="1" x14ac:dyDescent="0.2">
      <c r="A15" s="875" t="s">
        <v>351</v>
      </c>
      <c r="B15" s="875"/>
      <c r="C15" s="875"/>
      <c r="D15" s="875"/>
      <c r="E15" s="875"/>
      <c r="F15" s="876"/>
      <c r="G15" s="877"/>
      <c r="H15" s="878"/>
    </row>
    <row r="16" spans="1:8" s="879" customFormat="1" ht="15" customHeight="1" x14ac:dyDescent="0.2">
      <c r="A16" s="875" t="s">
        <v>356</v>
      </c>
      <c r="B16" s="875"/>
      <c r="C16" s="875"/>
      <c r="D16" s="875"/>
      <c r="E16" s="875"/>
      <c r="F16" s="876"/>
      <c r="G16" s="877"/>
      <c r="H16" s="878"/>
    </row>
    <row r="17" spans="1:8" s="879" customFormat="1" ht="15" customHeight="1" x14ac:dyDescent="0.2">
      <c r="A17" s="875" t="s">
        <v>358</v>
      </c>
      <c r="B17" s="875"/>
      <c r="C17" s="875"/>
      <c r="D17" s="875"/>
      <c r="E17" s="875"/>
      <c r="F17" s="876"/>
      <c r="G17" s="877"/>
      <c r="H17" s="878"/>
    </row>
    <row r="18" spans="1:8" s="879" customFormat="1" ht="15" customHeight="1" x14ac:dyDescent="0.2">
      <c r="A18" s="875" t="s">
        <v>360</v>
      </c>
      <c r="B18" s="875"/>
      <c r="C18" s="875"/>
      <c r="D18" s="875"/>
      <c r="E18" s="875"/>
      <c r="F18" s="876"/>
      <c r="G18" s="877"/>
      <c r="H18" s="878"/>
    </row>
    <row r="19" spans="1:8" s="879" customFormat="1" ht="15" customHeight="1" x14ac:dyDescent="0.2">
      <c r="A19" s="875" t="s">
        <v>361</v>
      </c>
      <c r="B19" s="875"/>
      <c r="C19" s="875"/>
      <c r="D19" s="875"/>
      <c r="E19" s="875"/>
      <c r="F19" s="876"/>
      <c r="G19" s="877"/>
      <c r="H19" s="878"/>
    </row>
    <row r="20" spans="1:8" s="879" customFormat="1" ht="15" customHeight="1" x14ac:dyDescent="0.2">
      <c r="A20" s="875" t="s">
        <v>366</v>
      </c>
      <c r="B20" s="875"/>
      <c r="C20" s="875"/>
      <c r="D20" s="875"/>
      <c r="E20" s="875"/>
      <c r="F20" s="876"/>
      <c r="G20" s="877"/>
      <c r="H20" s="878"/>
    </row>
    <row r="21" spans="1:8" s="879" customFormat="1" ht="15" customHeight="1" x14ac:dyDescent="0.2">
      <c r="A21" s="875" t="s">
        <v>551</v>
      </c>
      <c r="B21" s="875"/>
      <c r="C21" s="875"/>
      <c r="D21" s="875"/>
      <c r="E21" s="875"/>
      <c r="F21" s="876"/>
      <c r="G21" s="877"/>
      <c r="H21" s="878"/>
    </row>
    <row r="22" spans="1:8" s="879" customFormat="1" ht="15" customHeight="1" x14ac:dyDescent="0.2">
      <c r="A22" s="875" t="s">
        <v>552</v>
      </c>
      <c r="B22" s="875"/>
      <c r="C22" s="875"/>
      <c r="D22" s="875"/>
      <c r="E22" s="875"/>
      <c r="F22" s="876"/>
      <c r="G22" s="877"/>
      <c r="H22" s="878"/>
    </row>
    <row r="23" spans="1:8" s="879" customFormat="1" ht="15" customHeight="1" x14ac:dyDescent="0.2">
      <c r="A23" s="875" t="s">
        <v>553</v>
      </c>
      <c r="B23" s="875"/>
      <c r="C23" s="875"/>
      <c r="D23" s="875"/>
      <c r="E23" s="875"/>
      <c r="F23" s="876"/>
      <c r="G23" s="877"/>
      <c r="H23" s="878"/>
    </row>
    <row r="24" spans="1:8" s="879" customFormat="1" ht="15" customHeight="1" x14ac:dyDescent="0.2">
      <c r="A24" s="875" t="s">
        <v>554</v>
      </c>
      <c r="B24" s="875"/>
      <c r="C24" s="875"/>
      <c r="D24" s="875"/>
      <c r="E24" s="875"/>
      <c r="F24" s="876"/>
      <c r="G24" s="877"/>
      <c r="H24" s="878"/>
    </row>
    <row r="25" spans="1:8" s="879" customFormat="1" ht="15" customHeight="1" x14ac:dyDescent="0.2">
      <c r="A25" s="875" t="s">
        <v>555</v>
      </c>
      <c r="B25" s="875"/>
      <c r="C25" s="875"/>
      <c r="D25" s="875"/>
      <c r="E25" s="875"/>
      <c r="F25" s="876"/>
      <c r="G25" s="877"/>
      <c r="H25" s="878"/>
    </row>
    <row r="26" spans="1:8" s="879" customFormat="1" ht="15" customHeight="1" x14ac:dyDescent="0.2">
      <c r="A26" s="875" t="s">
        <v>367</v>
      </c>
      <c r="B26" s="875"/>
      <c r="C26" s="875"/>
      <c r="D26" s="875"/>
      <c r="E26" s="875"/>
      <c r="F26" s="876"/>
      <c r="G26" s="877"/>
      <c r="H26" s="878"/>
    </row>
    <row r="27" spans="1:8" s="879" customFormat="1" ht="15" customHeight="1" x14ac:dyDescent="0.2">
      <c r="A27" s="875" t="s">
        <v>370</v>
      </c>
      <c r="B27" s="875"/>
      <c r="C27" s="875"/>
      <c r="D27" s="875"/>
      <c r="E27" s="875"/>
      <c r="F27" s="876"/>
      <c r="G27" s="877"/>
      <c r="H27" s="878"/>
    </row>
    <row r="28" spans="1:8" s="879" customFormat="1" ht="15" customHeight="1" x14ac:dyDescent="0.2">
      <c r="A28" s="875" t="s">
        <v>371</v>
      </c>
      <c r="B28" s="875"/>
      <c r="C28" s="875"/>
      <c r="D28" s="875"/>
      <c r="E28" s="875"/>
      <c r="F28" s="876"/>
      <c r="G28" s="877"/>
      <c r="H28" s="878"/>
    </row>
    <row r="29" spans="1:8" s="879" customFormat="1" ht="15" customHeight="1" x14ac:dyDescent="0.2">
      <c r="A29" s="875" t="s">
        <v>372</v>
      </c>
      <c r="B29" s="875"/>
      <c r="C29" s="875"/>
      <c r="D29" s="875"/>
      <c r="E29" s="875"/>
      <c r="F29" s="876"/>
      <c r="G29" s="877"/>
      <c r="H29" s="878"/>
    </row>
    <row r="30" spans="1:8" s="879" customFormat="1" ht="15" customHeight="1" x14ac:dyDescent="0.2">
      <c r="A30" s="875" t="s">
        <v>385</v>
      </c>
      <c r="B30" s="875"/>
      <c r="C30" s="875"/>
      <c r="D30" s="875"/>
      <c r="E30" s="875"/>
      <c r="F30" s="876"/>
      <c r="G30" s="877"/>
      <c r="H30" s="878"/>
    </row>
    <row r="31" spans="1:8" s="879" customFormat="1" ht="15" customHeight="1" x14ac:dyDescent="0.2">
      <c r="A31" s="875" t="s">
        <v>389</v>
      </c>
      <c r="B31" s="875"/>
      <c r="C31" s="875"/>
      <c r="D31" s="875"/>
      <c r="E31" s="875"/>
      <c r="F31" s="876"/>
      <c r="G31" s="877"/>
      <c r="H31" s="878"/>
    </row>
    <row r="32" spans="1:8" s="879" customFormat="1" ht="15" customHeight="1" x14ac:dyDescent="0.2">
      <c r="A32" s="875" t="s">
        <v>392</v>
      </c>
      <c r="B32" s="875"/>
      <c r="C32" s="875"/>
      <c r="D32" s="875"/>
      <c r="E32" s="875"/>
      <c r="F32" s="876"/>
      <c r="G32" s="877"/>
      <c r="H32" s="878"/>
    </row>
    <row r="33" spans="1:8" s="879" customFormat="1" ht="15" customHeight="1" x14ac:dyDescent="0.2">
      <c r="A33" s="875" t="s">
        <v>393</v>
      </c>
      <c r="B33" s="875"/>
      <c r="C33" s="875"/>
      <c r="D33" s="875"/>
      <c r="E33" s="875"/>
      <c r="F33" s="876"/>
      <c r="G33" s="877"/>
      <c r="H33" s="878"/>
    </row>
    <row r="34" spans="1:8" s="879" customFormat="1" ht="15" customHeight="1" x14ac:dyDescent="0.2">
      <c r="A34" s="875" t="s">
        <v>395</v>
      </c>
      <c r="B34" s="875"/>
      <c r="C34" s="875"/>
      <c r="D34" s="875"/>
      <c r="E34" s="875"/>
      <c r="F34" s="876"/>
      <c r="G34" s="877"/>
      <c r="H34" s="878"/>
    </row>
    <row r="35" spans="1:8" s="879" customFormat="1" ht="15" customHeight="1" x14ac:dyDescent="0.2">
      <c r="A35" s="875" t="s">
        <v>399</v>
      </c>
      <c r="B35" s="875"/>
      <c r="C35" s="875"/>
      <c r="D35" s="875"/>
      <c r="E35" s="875"/>
      <c r="F35" s="876"/>
      <c r="G35" s="877"/>
      <c r="H35" s="878"/>
    </row>
    <row r="36" spans="1:8" s="879" customFormat="1" ht="15" customHeight="1" x14ac:dyDescent="0.2">
      <c r="A36" s="875" t="s">
        <v>402</v>
      </c>
      <c r="B36" s="875"/>
      <c r="C36" s="875"/>
      <c r="D36" s="875"/>
      <c r="E36" s="875"/>
      <c r="F36" s="876"/>
      <c r="G36" s="877"/>
      <c r="H36" s="878"/>
    </row>
    <row r="37" spans="1:8" s="879" customFormat="1" ht="15" customHeight="1" x14ac:dyDescent="0.2">
      <c r="A37" s="875" t="s">
        <v>407</v>
      </c>
      <c r="B37" s="875"/>
      <c r="C37" s="875"/>
      <c r="D37" s="875"/>
      <c r="E37" s="875"/>
      <c r="F37" s="876"/>
      <c r="G37" s="877"/>
      <c r="H37" s="878"/>
    </row>
    <row r="38" spans="1:8" s="879" customFormat="1" ht="15" customHeight="1" x14ac:dyDescent="0.2">
      <c r="A38" s="875" t="s">
        <v>412</v>
      </c>
      <c r="B38" s="875"/>
      <c r="C38" s="875"/>
      <c r="D38" s="875"/>
      <c r="E38" s="875"/>
      <c r="F38" s="876"/>
      <c r="G38" s="877"/>
      <c r="H38" s="878"/>
    </row>
    <row r="39" spans="1:8" s="879" customFormat="1" ht="15" customHeight="1" x14ac:dyDescent="0.2">
      <c r="A39" s="875" t="s">
        <v>413</v>
      </c>
      <c r="B39" s="875"/>
      <c r="C39" s="875"/>
      <c r="D39" s="875"/>
      <c r="E39" s="875"/>
      <c r="F39" s="876"/>
      <c r="G39" s="877"/>
      <c r="H39" s="878"/>
    </row>
    <row r="40" spans="1:8" s="879" customFormat="1" ht="15" customHeight="1" x14ac:dyDescent="0.2">
      <c r="A40" s="875" t="s">
        <v>414</v>
      </c>
      <c r="B40" s="875"/>
      <c r="C40" s="875"/>
      <c r="D40" s="875"/>
      <c r="E40" s="875"/>
      <c r="F40" s="876"/>
      <c r="G40" s="877"/>
      <c r="H40" s="878"/>
    </row>
    <row r="41" spans="1:8" s="879" customFormat="1" ht="15" customHeight="1" x14ac:dyDescent="0.2">
      <c r="A41" s="875" t="s">
        <v>447</v>
      </c>
      <c r="B41" s="875"/>
      <c r="C41" s="875"/>
      <c r="D41" s="875"/>
      <c r="E41" s="875"/>
      <c r="F41" s="876"/>
      <c r="G41" s="877"/>
      <c r="H41" s="878"/>
    </row>
    <row r="42" spans="1:8" s="879" customFormat="1" ht="15" customHeight="1" x14ac:dyDescent="0.2">
      <c r="A42" s="875" t="s">
        <v>448</v>
      </c>
      <c r="B42" s="875"/>
      <c r="C42" s="875"/>
      <c r="D42" s="875"/>
      <c r="E42" s="875"/>
      <c r="F42" s="876"/>
      <c r="G42" s="877"/>
      <c r="H42" s="878"/>
    </row>
    <row r="43" spans="1:8" s="879" customFormat="1" ht="15" customHeight="1" x14ac:dyDescent="0.2">
      <c r="A43" s="875" t="s">
        <v>449</v>
      </c>
      <c r="B43" s="875"/>
      <c r="C43" s="875"/>
      <c r="D43" s="875"/>
      <c r="E43" s="875"/>
      <c r="F43" s="876"/>
      <c r="G43" s="877"/>
      <c r="H43" s="878"/>
    </row>
    <row r="44" spans="1:8" s="879" customFormat="1" ht="15" customHeight="1" x14ac:dyDescent="0.2">
      <c r="A44" s="875" t="s">
        <v>450</v>
      </c>
      <c r="B44" s="875"/>
      <c r="C44" s="875"/>
      <c r="D44" s="875"/>
      <c r="E44" s="875"/>
      <c r="F44" s="876"/>
      <c r="G44" s="877"/>
      <c r="H44" s="878"/>
    </row>
    <row r="45" spans="1:8" s="879" customFormat="1" ht="15" customHeight="1" x14ac:dyDescent="0.2">
      <c r="A45" s="875" t="s">
        <v>451</v>
      </c>
      <c r="B45" s="875"/>
      <c r="C45" s="875"/>
      <c r="D45" s="875"/>
      <c r="E45" s="875"/>
      <c r="F45" s="876"/>
      <c r="G45" s="877"/>
      <c r="H45" s="878"/>
    </row>
    <row r="46" spans="1:8" ht="15" customHeight="1" x14ac:dyDescent="0.25">
      <c r="A46" s="873"/>
      <c r="B46" s="880"/>
      <c r="C46" s="880"/>
      <c r="D46" s="880"/>
      <c r="E46" s="880"/>
      <c r="F46" s="881"/>
      <c r="G46" s="882"/>
      <c r="H46" s="883"/>
    </row>
    <row r="47" spans="1:8" ht="15" customHeight="1" x14ac:dyDescent="0.25">
      <c r="A47" s="873"/>
      <c r="B47" s="880"/>
      <c r="C47" s="880"/>
      <c r="D47" s="880"/>
      <c r="E47" s="880"/>
      <c r="F47" s="881"/>
      <c r="G47" s="882"/>
      <c r="H47" s="883"/>
    </row>
    <row r="48" spans="1:8" ht="15" customHeight="1" x14ac:dyDescent="0.25">
      <c r="A48" s="873"/>
      <c r="B48" s="880"/>
      <c r="C48" s="880"/>
      <c r="D48" s="880"/>
      <c r="E48" s="880"/>
      <c r="F48" s="881"/>
      <c r="G48" s="882"/>
      <c r="H48" s="883"/>
    </row>
    <row r="49" spans="1:8" ht="15" customHeight="1" x14ac:dyDescent="0.25">
      <c r="A49" s="873"/>
      <c r="B49" s="880"/>
      <c r="C49" s="880"/>
      <c r="D49" s="880"/>
      <c r="E49" s="880"/>
      <c r="F49" s="881"/>
      <c r="G49" s="882"/>
      <c r="H49" s="883"/>
    </row>
    <row r="50" spans="1:8" ht="15" customHeight="1" x14ac:dyDescent="0.25">
      <c r="A50" s="873"/>
      <c r="B50" s="880"/>
      <c r="C50" s="880"/>
      <c r="D50" s="880"/>
      <c r="E50" s="880"/>
      <c r="F50" s="881"/>
      <c r="G50" s="882"/>
      <c r="H50" s="883"/>
    </row>
    <row r="51" spans="1:8" ht="15" customHeight="1" x14ac:dyDescent="0.25">
      <c r="A51" s="873"/>
      <c r="B51" s="880"/>
      <c r="C51" s="880"/>
      <c r="D51" s="880"/>
      <c r="E51" s="880"/>
      <c r="F51" s="881"/>
      <c r="G51" s="882"/>
      <c r="H51" s="883"/>
    </row>
    <row r="52" spans="1:8" ht="15" customHeight="1" x14ac:dyDescent="0.25">
      <c r="A52" s="873"/>
      <c r="B52" s="880"/>
      <c r="C52" s="880"/>
      <c r="D52" s="880"/>
      <c r="E52" s="880"/>
      <c r="F52" s="881"/>
      <c r="G52" s="882"/>
      <c r="H52" s="883"/>
    </row>
    <row r="53" spans="1:8" ht="15" customHeight="1" x14ac:dyDescent="0.25">
      <c r="A53" s="873"/>
      <c r="B53" s="880"/>
      <c r="C53" s="880"/>
      <c r="D53" s="880"/>
      <c r="E53" s="880"/>
      <c r="F53" s="881"/>
      <c r="G53" s="882"/>
      <c r="H53" s="883"/>
    </row>
    <row r="54" spans="1:8" ht="15" customHeight="1" x14ac:dyDescent="0.25">
      <c r="A54" s="873"/>
      <c r="B54" s="880"/>
      <c r="C54" s="880"/>
      <c r="D54" s="880"/>
      <c r="E54" s="880"/>
      <c r="F54" s="881"/>
      <c r="G54" s="882"/>
      <c r="H54" s="883"/>
    </row>
    <row r="55" spans="1:8" ht="15" customHeight="1" x14ac:dyDescent="0.25">
      <c r="A55" s="873"/>
      <c r="B55" s="880"/>
      <c r="C55" s="880"/>
      <c r="D55" s="880"/>
      <c r="E55" s="880"/>
      <c r="F55" s="881"/>
      <c r="G55" s="882"/>
      <c r="H55" s="883"/>
    </row>
    <row r="56" spans="1:8" ht="15" customHeight="1" x14ac:dyDescent="0.25">
      <c r="A56" s="873"/>
      <c r="B56" s="880"/>
      <c r="C56" s="880"/>
      <c r="D56" s="880"/>
      <c r="E56" s="880"/>
      <c r="F56" s="881"/>
      <c r="G56" s="882"/>
      <c r="H56" s="883"/>
    </row>
    <row r="57" spans="1:8" ht="15" customHeight="1" x14ac:dyDescent="0.25">
      <c r="A57" s="873"/>
      <c r="B57" s="880"/>
      <c r="C57" s="880"/>
      <c r="D57" s="880"/>
      <c r="E57" s="880"/>
      <c r="F57" s="881"/>
      <c r="G57" s="882"/>
      <c r="H57" s="883"/>
    </row>
    <row r="58" spans="1:8" ht="15" customHeight="1" x14ac:dyDescent="0.25">
      <c r="A58" s="873"/>
      <c r="B58" s="880"/>
      <c r="C58" s="880"/>
      <c r="D58" s="880"/>
      <c r="E58" s="880"/>
      <c r="F58" s="881"/>
      <c r="G58" s="882"/>
      <c r="H58" s="883"/>
    </row>
    <row r="59" spans="1:8" ht="15" customHeight="1" x14ac:dyDescent="0.25">
      <c r="A59" s="873"/>
      <c r="B59" s="880"/>
      <c r="C59" s="880"/>
      <c r="D59" s="880"/>
      <c r="E59" s="880"/>
      <c r="F59" s="881"/>
      <c r="G59" s="882"/>
      <c r="H59" s="883"/>
    </row>
    <row r="60" spans="1:8" ht="15" customHeight="1" x14ac:dyDescent="0.25">
      <c r="A60" s="873"/>
      <c r="B60" s="880"/>
      <c r="C60" s="880"/>
      <c r="D60" s="880"/>
      <c r="E60" s="880"/>
      <c r="F60" s="881"/>
      <c r="G60" s="882"/>
      <c r="H60" s="883"/>
    </row>
    <row r="61" spans="1:8" ht="15" customHeight="1" x14ac:dyDescent="0.25">
      <c r="A61" s="873"/>
      <c r="B61" s="880"/>
      <c r="C61" s="880"/>
      <c r="D61" s="880"/>
      <c r="E61" s="880"/>
      <c r="F61" s="881"/>
      <c r="G61" s="882"/>
      <c r="H61" s="883"/>
    </row>
    <row r="62" spans="1:8" ht="15" customHeight="1" x14ac:dyDescent="0.25">
      <c r="A62" s="873"/>
      <c r="B62" s="880"/>
      <c r="C62" s="880"/>
      <c r="D62" s="880"/>
      <c r="E62" s="880"/>
      <c r="F62" s="881"/>
      <c r="G62" s="882"/>
      <c r="H62" s="883"/>
    </row>
    <row r="63" spans="1:8" ht="15" customHeight="1" x14ac:dyDescent="0.25">
      <c r="A63" s="873"/>
      <c r="B63" s="880"/>
      <c r="C63" s="880"/>
      <c r="D63" s="880"/>
      <c r="E63" s="880"/>
      <c r="F63" s="881"/>
      <c r="G63" s="882"/>
      <c r="H63" s="883"/>
    </row>
    <row r="64" spans="1:8" ht="15" customHeight="1" x14ac:dyDescent="0.25">
      <c r="A64" s="873"/>
      <c r="B64" s="880"/>
      <c r="C64" s="880"/>
      <c r="D64" s="880"/>
      <c r="E64" s="880"/>
      <c r="F64" s="881"/>
      <c r="G64" s="882"/>
      <c r="H64" s="883"/>
    </row>
    <row r="65" spans="1:8" ht="15" customHeight="1" x14ac:dyDescent="0.25">
      <c r="A65" s="873"/>
      <c r="B65" s="880"/>
      <c r="C65" s="880"/>
      <c r="D65" s="880"/>
      <c r="E65" s="880"/>
      <c r="F65" s="881"/>
      <c r="G65" s="882"/>
      <c r="H65" s="883"/>
    </row>
    <row r="66" spans="1:8" ht="15" customHeight="1" x14ac:dyDescent="0.25">
      <c r="A66" s="873"/>
      <c r="B66" s="880"/>
      <c r="C66" s="880"/>
      <c r="D66" s="880"/>
      <c r="E66" s="880"/>
      <c r="F66" s="881"/>
      <c r="G66" s="882"/>
      <c r="H66" s="883"/>
    </row>
    <row r="67" spans="1:8" ht="14.25" customHeight="1" x14ac:dyDescent="0.25">
      <c r="A67" s="873"/>
      <c r="B67" s="880"/>
      <c r="C67" s="880"/>
      <c r="D67" s="880"/>
      <c r="E67" s="880"/>
      <c r="F67" s="881"/>
      <c r="G67" s="882"/>
      <c r="H67" s="883"/>
    </row>
    <row r="68" spans="1:8" ht="14.25" customHeight="1" x14ac:dyDescent="0.25">
      <c r="A68" s="873"/>
      <c r="B68" s="880"/>
      <c r="C68" s="880"/>
      <c r="D68" s="880"/>
      <c r="E68" s="880"/>
      <c r="F68" s="881"/>
      <c r="G68" s="882"/>
      <c r="H68" s="883"/>
    </row>
    <row r="69" spans="1:8" ht="14.25" customHeight="1" x14ac:dyDescent="0.25">
      <c r="A69" s="873"/>
      <c r="B69" s="880"/>
      <c r="C69" s="880"/>
      <c r="D69" s="880"/>
      <c r="E69" s="880"/>
      <c r="F69" s="881"/>
      <c r="G69" s="882"/>
      <c r="H69" s="883"/>
    </row>
    <row r="70" spans="1:8" ht="14.25" customHeight="1" x14ac:dyDescent="0.25">
      <c r="A70" s="873"/>
      <c r="B70" s="880"/>
      <c r="C70" s="880"/>
      <c r="D70" s="880"/>
      <c r="E70" s="880"/>
      <c r="F70" s="881"/>
      <c r="G70" s="882"/>
      <c r="H70" s="883"/>
    </row>
    <row r="71" spans="1:8" ht="14.25" customHeight="1" x14ac:dyDescent="0.25">
      <c r="A71" s="873"/>
      <c r="B71" s="880"/>
      <c r="C71" s="880"/>
      <c r="D71" s="880"/>
      <c r="E71" s="880"/>
      <c r="F71" s="881"/>
      <c r="G71" s="882"/>
      <c r="H71" s="883"/>
    </row>
    <row r="72" spans="1:8" ht="14.25" customHeight="1" x14ac:dyDescent="0.25">
      <c r="A72" s="873"/>
      <c r="B72" s="880"/>
      <c r="C72" s="880"/>
      <c r="D72" s="880"/>
      <c r="E72" s="880"/>
      <c r="F72" s="881"/>
      <c r="G72" s="882"/>
      <c r="H72" s="883"/>
    </row>
    <row r="73" spans="1:8" ht="14.25" customHeight="1" x14ac:dyDescent="0.25">
      <c r="A73" s="873"/>
      <c r="B73" s="880"/>
      <c r="C73" s="880"/>
      <c r="D73" s="880"/>
      <c r="E73" s="880"/>
      <c r="F73" s="881"/>
      <c r="G73" s="882"/>
      <c r="H73" s="883"/>
    </row>
    <row r="74" spans="1:8" ht="14.25" customHeight="1" x14ac:dyDescent="0.25">
      <c r="A74" s="873"/>
      <c r="B74" s="880"/>
      <c r="C74" s="880"/>
      <c r="D74" s="880"/>
      <c r="E74" s="880"/>
      <c r="F74" s="881"/>
      <c r="G74" s="882"/>
      <c r="H74" s="883"/>
    </row>
    <row r="75" spans="1:8" ht="14.25" customHeight="1" x14ac:dyDescent="0.25">
      <c r="A75" s="873"/>
      <c r="B75" s="880"/>
      <c r="C75" s="880"/>
      <c r="D75" s="880"/>
      <c r="E75" s="880"/>
      <c r="F75" s="881"/>
      <c r="G75" s="882"/>
      <c r="H75" s="883"/>
    </row>
  </sheetData>
  <hyperlinks>
    <hyperlink ref="A4" location="'Table 5.3'!_Toc220822170" display="Figure 5.4 Indices of Off-Peak Trends in Manchester Bound Boarders 1991 - 2017"/>
    <hyperlink ref="A5" location="'Table 5.3'!_Toc220822170" display="Figure 5.5: Rail Off-Peak Period Patronage by Corridor 1999 - 2017"/>
    <hyperlink ref="A17" location="'Table 5.21b Ecc Board AM Peak'!Print_Area" display="Figure 5.8b Manchester Bound Boarders on the Eccles Line: Trend (AM Peak)"/>
    <hyperlink ref="A1" location="'Figure 5.1'!A1" display="Figure 5.1 Rail &amp; Metrolink AM Peak Manchester Bound Boarders at stations inside the TfGM area (Nov 14-Feb 18)"/>
    <hyperlink ref="A7" location="'Table 5.19b Alt trend AM Peak'!_Toc220822184" display="Figure 5.6b Manchester Bound Boarders on the Altrincham Line: Trend (AM Peak)"/>
    <hyperlink ref="A8" location="'Table 5.19c Alt trend 0930-1330'!_Toc220822185" display="Figure 5.6c Manchester Bound Boarders on the Altrincham Line: Trend (0930 - 1330)"/>
    <hyperlink ref="A9" location="'Table 5.19d Alt 1330-1600'!_Toc220822184" display="Figure 5.6d Manchester Bound Boarders on the Altrincham Line: Trend (1330 - 1600)"/>
    <hyperlink ref="A10" location="'Table 5.19e Alt trend PM Peak'!_Toc220822184" display="Figure 5.6e Manchester Bound Boarders on the Altrincham Line: Trend (PM Peak)"/>
    <hyperlink ref="A11" location="'Table 5.20a Bur trend Pre 0730'!_Toc220822186" display="Figure 5.7a Manchester Bound Boarders on the Bury Line: Trend (Pre 0730)"/>
    <hyperlink ref="A12" location="'Table 5.20b Bur trend AM Peak'!_Toc220822186" display="Figure 5.7b Manchester Bound Boarders on the Bury Line: Trend (AM Peak)"/>
    <hyperlink ref="A13" location="'Table 5.20c Bur trend 930-1330'!Print_Area" display="Figure 5.7c Manchester Bound Boarders on the Bury Line: Trend (0930 - 1330)"/>
    <hyperlink ref="A14" location="'Table 5.20d Bur trend 1330-1600'!Print_Area" display="Figure 5.7d Manchester Bound Boarders on the Bury Line: Trend (1330 - 1600)"/>
    <hyperlink ref="A15" location="'Table 5.20e Bur trend PM Peak'!_Toc220822186" display="Figure 5.7e Manchester Bound Boarders on the Bury Line: Trend (PM Peak)"/>
    <hyperlink ref="A16" location="'Table 5.21a Ecc Board Pre 0730'!_Toc220822186" display="Figure 5.8a Manchester Bound Boarders on the Eccles Line: Trend (Pre 0730)"/>
    <hyperlink ref="A18" location="'Table 5.21c Ecc Board 0930-1330'!Print_Area" display="Figure 5.8c Manchester Bound Boarders on the Eccles Line: Trend (0930 - 1330)"/>
    <hyperlink ref="A19" location="'Table 5.21d Ecc Board 1330-1600'!_Toc220822186" display="Figure 5.8d Manchester Bound Boarders on the Eccles Line: Trend (1330 - 1600)"/>
    <hyperlink ref="A20" location="'Table 5.21e Ecc Board PM Peak'!_Toc220822186" display="Figure 5.8e Manchester Bound Boarders on the Eccles Line: Trend (PM Peak)"/>
    <hyperlink ref="A21" location="'Table 5.21f Ecc Alight Pre 0730'!A1" display="Figure 5.8f Eccles Bound Alighters on the Eccles Line: Trend (Pre 0730)"/>
    <hyperlink ref="A25" location="'Table 5.21j Ecc Alight PM Peak'!A1" display="Figure 5.8j Eccles Bound Alighters on the Eccles Line: Trend (PM Peak)"/>
    <hyperlink ref="A22" location="'Table 5.21g Ecc Alight AM Peak'!A1" display="Figure 5.8g Eccles Bound Alighters on the Eccles Line: Trend (AM Peak)"/>
    <hyperlink ref="A23" location="'Table 5.21h Ecc Alight 930-1330'!A1" display="Figure 5.8h Eccles Bound Alighters on the Eccles Line: Trend (0930-1330)"/>
    <hyperlink ref="A24" location="'Table 5.21i EccAlight 1330-1600'!A1" display="Figure 5.8i Eccles Bound Alighters on the Eccles Line: Trend (1330-1600)"/>
    <hyperlink ref="A26" location="'Table 5.22a E. Dids Pre 0730'!Print_Area" display="Figure 5.9a Manchester Bound Boarders on the East Didsbury Line: Trend (Pre 0730)"/>
    <hyperlink ref="A27" location="'Table 5.22b E Dids AM Peak'!Print_Area" display="Figure 5.9b Manchester Bound Boarders on the East Didsbury Line: Trend (AM Peak)"/>
    <hyperlink ref="A28" location="'Table 5.22c E.Dids 930-1330'!Print_Area" display="Figure 5.9c Manchester Bound Boarders on the East Didsbury Line: Trend (0930-1330)"/>
    <hyperlink ref="A29" location="'Table 5.22d E.Dids 1330-1559'!Print_Area" display="Figure 5.9d Manchester Bound Boarders on the East Didsbury Line: Trend (1330-1600)"/>
    <hyperlink ref="A30" location="'Table 5.22e E.Dids PM Peak'!Print_Area" display="Figure 5.9e Manchester Bound Boarders on the East Didsbury Line: Trend (PM Peak)"/>
    <hyperlink ref="A31" location="'Table 5.23a Roc Pre 0730'!Print_Area" display="Figure 5.10a Manchester Bound Boarders on the Rochdale Line: Trend (Pre 0730)"/>
    <hyperlink ref="A32" location="'Table 5.23b Roc AM Peak'!Print_Area" display="Figure 5.10b Manchester Bound Boarders on the Rochdale Line: Trend (AM Peak)"/>
    <hyperlink ref="A33" location="'Table 5.23c Roc 0930-1330'!Print_Area" display="Figure 5.10c Manchester Bound Boarders on the Rochdale Line: Trend (0930-1330)"/>
    <hyperlink ref="A34" location="'Table 5.23d Roc 1330-1600'!Print_Area" display="Figure 5.10d Manchester Bound Boarders on the Rochdale Line: Trend (1330-1600)"/>
    <hyperlink ref="A35" location="'Table 5.23e Roc PM Peak'!Print_Area" display="Figure 5.10e Manchester Bound Boarders on the Rochdale Line: Trend (PM Peak)"/>
    <hyperlink ref="A36" location="'Table 5.24a Ashton Pre 0730'!Print_Area" display="Figure 5.11a Manchester Bound Boarders on the Ashton Line: Trend (Pre 0730)"/>
    <hyperlink ref="A37" location="'Table 5.24b Ashton AM Peak'!Print_Area" display="Figure 5.11b Manchester Bound Boarders on the Ashton Line: Trend (AM Peak)"/>
    <hyperlink ref="A38" location="'Table 5.24c Ashton 0930 - 1330'!Print_Area" display="Figure 5.11c Manchester Bound Boarders on the Ashton Line: Trend (0930-1330)"/>
    <hyperlink ref="A39" location="'Table 5.24d Ashton 1330 - 1600'!Print_Area" display="Figure 5.11d Manchester Bound Boarders on the Ashton Line: Trend (1330-1600)"/>
    <hyperlink ref="A40" location="'Table 5.24e Ashton PM Peak'!Print_Area" display="Figure 5.11e Manchester Bound Boarders on the Ashton Line: Trend (PM Peak)"/>
    <hyperlink ref="A41" location="'Table 5.25a Airport Pre 0730'!Print_Area" display="Figure 5.12a Manchester Bound Boarders on the Airport Line: Trend (Pre 0730)"/>
    <hyperlink ref="A42" location="'Table 5.25b Airport AM Peak'!Print_Area" display="Figure 5.12b Manchester Bound Boarders on the Airport Line: Trend (AM Peak)"/>
    <hyperlink ref="A43" location="'Table 5.25c Airport 0930 - 1330'!Print_Area" display="Figure 5.12c Manchester Bound Boarders on the Airport Line: Trend (0930-1330)"/>
    <hyperlink ref="A44" location="'Table 5.25d Airport 1330 - 1600'!Print_Area" display="Figure 5.12d Manchester Bound Boarders on the Airport Line: Trend (1330-1600)"/>
    <hyperlink ref="A45" location="'Table 5.25e Airport PM Peak'!Print_Area" display="Figure 5.12e Manchester Bound Boarders on the Ashton Line: Trend (PM Peak)"/>
    <hyperlink ref="A3" location="'Table 5.2'!_Toc220822169" display="Figure 5.3: Rail Peak Period Patronage by Corridor 1999 - 2017"/>
    <hyperlink ref="A2" location="'Table 5.2'!_Toc220822169" display="Figure 5.2 Indices of Peak Trends in Manchester Bound Boarders 1991 - 2017"/>
    <hyperlink ref="A6" location="'Table 5.19a Alt trend pre 0730'!_Toc220822184" display="Figure 5.6a Manchester Bound Boarders on the Altrincham Line: Trend (Pre 0730)"/>
  </hyperlinks>
  <pageMargins left="0.70866141732283472" right="0.70866141732283472" top="0.74803149606299213" bottom="0.74803149606299213" header="0.31496062992125984" footer="0.31496062992125984"/>
  <pageSetup paperSize="9" scale="87" orientation="portrait"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G21"/>
  <sheetViews>
    <sheetView zoomScale="75" zoomScaleNormal="75" zoomScalePageLayoutView="75" workbookViewId="0">
      <selection activeCell="R18" sqref="R18"/>
    </sheetView>
  </sheetViews>
  <sheetFormatPr defaultRowHeight="15" x14ac:dyDescent="0.25"/>
  <cols>
    <col min="1" max="1" width="36.6640625" style="1" bestFit="1" customWidth="1"/>
    <col min="2" max="2" width="21.5" style="1" bestFit="1" customWidth="1"/>
    <col min="3" max="6" width="10" style="1" customWidth="1"/>
    <col min="7" max="7" width="10.5" style="583" customWidth="1"/>
    <col min="8" max="16384" width="9.33203125" style="1"/>
  </cols>
  <sheetData>
    <row r="1" spans="1:7" ht="29.25" customHeight="1" thickTop="1" x14ac:dyDescent="0.25">
      <c r="A1" s="509" t="s">
        <v>336</v>
      </c>
      <c r="B1" s="510"/>
      <c r="C1" s="510"/>
      <c r="D1" s="510"/>
      <c r="E1" s="510"/>
      <c r="F1" s="510"/>
      <c r="G1" s="511"/>
    </row>
    <row r="2" spans="1:7" x14ac:dyDescent="0.25">
      <c r="A2" s="512" t="s">
        <v>104</v>
      </c>
      <c r="B2" s="513" t="s">
        <v>4</v>
      </c>
      <c r="C2" s="326" t="s">
        <v>454</v>
      </c>
      <c r="D2" s="326" t="s">
        <v>455</v>
      </c>
      <c r="E2" s="326" t="s">
        <v>456</v>
      </c>
      <c r="F2" s="326" t="s">
        <v>456</v>
      </c>
      <c r="G2" s="593" t="s">
        <v>456</v>
      </c>
    </row>
    <row r="3" spans="1:7" x14ac:dyDescent="0.25">
      <c r="A3" s="512"/>
      <c r="B3" s="513"/>
      <c r="C3" s="28">
        <v>41518</v>
      </c>
      <c r="D3" s="229">
        <v>41944</v>
      </c>
      <c r="E3" s="229">
        <v>42370</v>
      </c>
      <c r="F3" s="229">
        <v>42767</v>
      </c>
      <c r="G3" s="594">
        <v>43101</v>
      </c>
    </row>
    <row r="4" spans="1:7" x14ac:dyDescent="0.25">
      <c r="A4" s="514" t="s">
        <v>105</v>
      </c>
      <c r="B4" s="2" t="s">
        <v>7</v>
      </c>
      <c r="C4" s="19">
        <v>142</v>
      </c>
      <c r="D4" s="19">
        <v>164</v>
      </c>
      <c r="E4" s="19">
        <v>184</v>
      </c>
      <c r="F4" s="19">
        <v>228</v>
      </c>
      <c r="G4" s="586">
        <v>257</v>
      </c>
    </row>
    <row r="5" spans="1:7" x14ac:dyDescent="0.25">
      <c r="A5" s="514"/>
      <c r="B5" s="2" t="s">
        <v>37</v>
      </c>
      <c r="C5" s="19">
        <v>94</v>
      </c>
      <c r="D5" s="19">
        <v>136</v>
      </c>
      <c r="E5" s="19">
        <v>145</v>
      </c>
      <c r="F5" s="19">
        <v>131</v>
      </c>
      <c r="G5" s="586">
        <v>167</v>
      </c>
    </row>
    <row r="6" spans="1:7" x14ac:dyDescent="0.25">
      <c r="A6" s="514"/>
      <c r="B6" s="2" t="s">
        <v>75</v>
      </c>
      <c r="C6" s="19">
        <v>111</v>
      </c>
      <c r="D6" s="19">
        <v>112</v>
      </c>
      <c r="E6" s="19">
        <v>128</v>
      </c>
      <c r="F6" s="19">
        <v>157</v>
      </c>
      <c r="G6" s="586">
        <v>163</v>
      </c>
    </row>
    <row r="7" spans="1:7" x14ac:dyDescent="0.25">
      <c r="A7" s="514"/>
      <c r="B7" s="2" t="s">
        <v>76</v>
      </c>
      <c r="C7" s="19">
        <v>153</v>
      </c>
      <c r="D7" s="19">
        <v>133</v>
      </c>
      <c r="E7" s="19">
        <v>180</v>
      </c>
      <c r="F7" s="19">
        <v>224</v>
      </c>
      <c r="G7" s="586">
        <v>189</v>
      </c>
    </row>
    <row r="8" spans="1:7" x14ac:dyDescent="0.25">
      <c r="A8" s="514"/>
      <c r="B8" s="2" t="s">
        <v>77</v>
      </c>
      <c r="C8" s="19">
        <v>120</v>
      </c>
      <c r="D8" s="19">
        <v>133</v>
      </c>
      <c r="E8" s="19">
        <v>110</v>
      </c>
      <c r="F8" s="19">
        <v>167</v>
      </c>
      <c r="G8" s="586">
        <v>185</v>
      </c>
    </row>
    <row r="9" spans="1:7" x14ac:dyDescent="0.25">
      <c r="A9" s="514"/>
      <c r="B9" s="2" t="s">
        <v>78</v>
      </c>
      <c r="C9" s="19">
        <v>34</v>
      </c>
      <c r="D9" s="19">
        <v>55</v>
      </c>
      <c r="E9" s="19">
        <v>52</v>
      </c>
      <c r="F9" s="19">
        <v>35</v>
      </c>
      <c r="G9" s="586">
        <v>53</v>
      </c>
    </row>
    <row r="10" spans="1:7" x14ac:dyDescent="0.25">
      <c r="A10" s="514"/>
      <c r="B10" s="2" t="s">
        <v>65</v>
      </c>
      <c r="C10" s="2">
        <f t="shared" ref="C10" si="0">SUM(C4:C9)</f>
        <v>654</v>
      </c>
      <c r="D10" s="2">
        <f t="shared" ref="D10:G10" si="1">SUM(D4:D9)</f>
        <v>733</v>
      </c>
      <c r="E10" s="2">
        <f t="shared" si="1"/>
        <v>799</v>
      </c>
      <c r="F10" s="19">
        <v>942</v>
      </c>
      <c r="G10" s="586">
        <f t="shared" si="1"/>
        <v>1014</v>
      </c>
    </row>
    <row r="11" spans="1:7" x14ac:dyDescent="0.25">
      <c r="A11" s="514"/>
      <c r="B11" s="2" t="s">
        <v>66</v>
      </c>
      <c r="C11" s="20">
        <f>(C10/$C$10)*100</f>
        <v>100</v>
      </c>
      <c r="D11" s="20">
        <f t="shared" ref="D11:G11" si="2">(D10/$C$10)*100</f>
        <v>112.07951070336391</v>
      </c>
      <c r="E11" s="20">
        <f t="shared" si="2"/>
        <v>122.17125382262996</v>
      </c>
      <c r="F11" s="21">
        <v>144.03669724770643</v>
      </c>
      <c r="G11" s="587">
        <f t="shared" si="2"/>
        <v>155.04587155963304</v>
      </c>
    </row>
    <row r="12" spans="1:7" x14ac:dyDescent="0.25">
      <c r="A12" s="514" t="s">
        <v>106</v>
      </c>
      <c r="B12" s="2" t="s">
        <v>79</v>
      </c>
      <c r="C12" s="19">
        <v>57</v>
      </c>
      <c r="D12" s="19">
        <v>58</v>
      </c>
      <c r="E12" s="19">
        <v>160</v>
      </c>
      <c r="F12" s="19">
        <v>107</v>
      </c>
      <c r="G12" s="586">
        <v>131</v>
      </c>
    </row>
    <row r="13" spans="1:7" x14ac:dyDescent="0.25">
      <c r="A13" s="514"/>
      <c r="B13" s="2" t="s">
        <v>80</v>
      </c>
      <c r="C13" s="19">
        <v>25</v>
      </c>
      <c r="D13" s="19">
        <v>18</v>
      </c>
      <c r="E13" s="19">
        <v>25</v>
      </c>
      <c r="F13" s="19">
        <v>32</v>
      </c>
      <c r="G13" s="586">
        <v>26</v>
      </c>
    </row>
    <row r="14" spans="1:7" x14ac:dyDescent="0.25">
      <c r="A14" s="514"/>
      <c r="B14" s="2" t="s">
        <v>81</v>
      </c>
      <c r="C14" s="19">
        <v>12</v>
      </c>
      <c r="D14" s="19">
        <v>43</v>
      </c>
      <c r="E14" s="19">
        <v>43</v>
      </c>
      <c r="F14" s="19">
        <v>34</v>
      </c>
      <c r="G14" s="586">
        <v>56</v>
      </c>
    </row>
    <row r="15" spans="1:7" x14ac:dyDescent="0.25">
      <c r="A15" s="514"/>
      <c r="B15" s="2" t="s">
        <v>140</v>
      </c>
      <c r="C15" s="18">
        <v>20</v>
      </c>
      <c r="D15" s="18">
        <v>89</v>
      </c>
      <c r="E15" s="18">
        <v>163</v>
      </c>
      <c r="F15" s="18">
        <v>154</v>
      </c>
      <c r="G15" s="586">
        <v>122</v>
      </c>
    </row>
    <row r="16" spans="1:7" x14ac:dyDescent="0.25">
      <c r="A16" s="514"/>
      <c r="B16" s="2" t="s">
        <v>65</v>
      </c>
      <c r="C16" s="20">
        <f>SUM(C12:C15)</f>
        <v>114</v>
      </c>
      <c r="D16" s="20">
        <f t="shared" ref="D16:G16" si="3">SUM(D12:D15)</f>
        <v>208</v>
      </c>
      <c r="E16" s="20">
        <f t="shared" si="3"/>
        <v>391</v>
      </c>
      <c r="F16" s="21">
        <v>327</v>
      </c>
      <c r="G16" s="587">
        <f t="shared" si="3"/>
        <v>335</v>
      </c>
    </row>
    <row r="17" spans="1:7" x14ac:dyDescent="0.25">
      <c r="A17" s="514"/>
      <c r="B17" s="2" t="s">
        <v>66</v>
      </c>
      <c r="C17" s="20">
        <f>C16/$C$16*100</f>
        <v>100</v>
      </c>
      <c r="D17" s="20">
        <f t="shared" ref="D17:G17" si="4">D16/$C$16*100</f>
        <v>182.45614035087718</v>
      </c>
      <c r="E17" s="20">
        <f t="shared" si="4"/>
        <v>342.98245614035085</v>
      </c>
      <c r="F17" s="21">
        <v>286.84210526315786</v>
      </c>
      <c r="G17" s="587">
        <f t="shared" si="4"/>
        <v>293.85964912280701</v>
      </c>
    </row>
    <row r="18" spans="1:7" ht="25.9" customHeight="1" x14ac:dyDescent="0.25">
      <c r="A18" s="507" t="s">
        <v>440</v>
      </c>
      <c r="B18" s="231" t="s">
        <v>65</v>
      </c>
      <c r="C18" s="8">
        <f t="shared" ref="C18" si="5">SUM(C10,C16)</f>
        <v>768</v>
      </c>
      <c r="D18" s="8">
        <f t="shared" ref="D18:G18" si="6">SUM(D10,D16)</f>
        <v>941</v>
      </c>
      <c r="E18" s="8">
        <f t="shared" si="6"/>
        <v>1190</v>
      </c>
      <c r="F18" s="23">
        <v>1269</v>
      </c>
      <c r="G18" s="591">
        <f t="shared" si="6"/>
        <v>1349</v>
      </c>
    </row>
    <row r="19" spans="1:7" ht="15.75" thickBot="1" x14ac:dyDescent="0.3">
      <c r="A19" s="508"/>
      <c r="B19" s="5" t="s">
        <v>66</v>
      </c>
      <c r="C19" s="9">
        <f>(C18/$C$18)*100</f>
        <v>100</v>
      </c>
      <c r="D19" s="9">
        <f t="shared" ref="D19:G19" si="7">(D18/$C$18)*100</f>
        <v>122.52604166666667</v>
      </c>
      <c r="E19" s="9">
        <f t="shared" si="7"/>
        <v>154.94791666666669</v>
      </c>
      <c r="F19" s="25">
        <v>165.234375</v>
      </c>
      <c r="G19" s="590">
        <f t="shared" si="7"/>
        <v>175.65104166666669</v>
      </c>
    </row>
    <row r="20" spans="1:7" ht="15.75" thickTop="1" x14ac:dyDescent="0.25"/>
    <row r="21" spans="1:7" x14ac:dyDescent="0.25">
      <c r="A21" s="1" t="s">
        <v>308</v>
      </c>
    </row>
  </sheetData>
  <mergeCells count="6">
    <mergeCell ref="A18:A19"/>
    <mergeCell ref="A1:G1"/>
    <mergeCell ref="A2:A3"/>
    <mergeCell ref="B2:B3"/>
    <mergeCell ref="A4:A11"/>
    <mergeCell ref="A12:A17"/>
  </mergeCells>
  <pageMargins left="0.70866141732283472" right="0.70866141732283472" top="0.74803149606299213" bottom="0.74803149606299213" header="0.31496062992125984" footer="0.31496062992125984"/>
  <pageSetup paperSize="9" scale="71"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V22"/>
  <sheetViews>
    <sheetView zoomScale="75" zoomScaleNormal="75" zoomScalePageLayoutView="75" workbookViewId="0">
      <selection activeCell="S25" sqref="S25"/>
    </sheetView>
  </sheetViews>
  <sheetFormatPr defaultRowHeight="15" x14ac:dyDescent="0.25"/>
  <cols>
    <col min="1" max="1" width="36.6640625" style="1" bestFit="1" customWidth="1"/>
    <col min="2" max="2" width="21.5" style="1" bestFit="1" customWidth="1"/>
    <col min="3" max="16" width="9.33203125" style="1"/>
    <col min="17" max="17" width="10" style="1" bestFit="1" customWidth="1"/>
    <col min="18" max="21" width="10" style="1" customWidth="1"/>
    <col min="22" max="22" width="10.5" style="461" customWidth="1"/>
    <col min="23" max="16384" width="9.33203125" style="1"/>
  </cols>
  <sheetData>
    <row r="1" spans="1:22" ht="22.5" customHeight="1" thickTop="1" x14ac:dyDescent="0.25">
      <c r="A1" s="515" t="s">
        <v>335</v>
      </c>
      <c r="B1" s="516"/>
      <c r="C1" s="516"/>
      <c r="D1" s="516"/>
      <c r="E1" s="516"/>
      <c r="F1" s="516"/>
      <c r="G1" s="516"/>
      <c r="H1" s="516"/>
      <c r="I1" s="516"/>
      <c r="J1" s="516"/>
      <c r="K1" s="516"/>
      <c r="L1" s="516"/>
      <c r="M1" s="516"/>
      <c r="N1" s="516"/>
      <c r="O1" s="516"/>
      <c r="P1" s="516"/>
      <c r="Q1" s="516"/>
      <c r="R1" s="516"/>
      <c r="S1" s="516"/>
      <c r="T1" s="516"/>
      <c r="U1" s="516"/>
      <c r="V1" s="517"/>
    </row>
    <row r="2" spans="1:22" x14ac:dyDescent="0.25">
      <c r="A2" s="512" t="s">
        <v>104</v>
      </c>
      <c r="B2" s="513" t="s">
        <v>453</v>
      </c>
      <c r="C2" s="327" t="s">
        <v>456</v>
      </c>
      <c r="D2" s="327" t="s">
        <v>456</v>
      </c>
      <c r="E2" s="327" t="s">
        <v>456</v>
      </c>
      <c r="F2" s="327" t="s">
        <v>456</v>
      </c>
      <c r="G2" s="327" t="s">
        <v>456</v>
      </c>
      <c r="H2" s="327" t="s">
        <v>456</v>
      </c>
      <c r="I2" s="327" t="s">
        <v>456</v>
      </c>
      <c r="J2" s="327" t="s">
        <v>456</v>
      </c>
      <c r="K2" s="327" t="s">
        <v>456</v>
      </c>
      <c r="L2" s="327" t="s">
        <v>456</v>
      </c>
      <c r="M2" s="327" t="s">
        <v>458</v>
      </c>
      <c r="N2" s="327" t="s">
        <v>456</v>
      </c>
      <c r="O2" s="327" t="s">
        <v>456</v>
      </c>
      <c r="P2" s="327" t="s">
        <v>456</v>
      </c>
      <c r="Q2" s="327" t="s">
        <v>456</v>
      </c>
      <c r="R2" s="327" t="s">
        <v>456</v>
      </c>
      <c r="S2" s="327" t="s">
        <v>455</v>
      </c>
      <c r="T2" s="327" t="s">
        <v>456</v>
      </c>
      <c r="U2" s="327" t="s">
        <v>456</v>
      </c>
      <c r="V2" s="758" t="s">
        <v>456</v>
      </c>
    </row>
    <row r="3" spans="1:22" x14ac:dyDescent="0.25">
      <c r="A3" s="512"/>
      <c r="B3" s="513"/>
      <c r="C3" s="16">
        <v>1992</v>
      </c>
      <c r="D3" s="16">
        <v>1999</v>
      </c>
      <c r="E3" s="16">
        <v>2000</v>
      </c>
      <c r="F3" s="16">
        <v>2001</v>
      </c>
      <c r="G3" s="16">
        <v>2002</v>
      </c>
      <c r="H3" s="16">
        <v>2003</v>
      </c>
      <c r="I3" s="16">
        <v>2004</v>
      </c>
      <c r="J3" s="16">
        <v>2005</v>
      </c>
      <c r="K3" s="16">
        <v>2006</v>
      </c>
      <c r="L3" s="16">
        <v>2007</v>
      </c>
      <c r="M3" s="22">
        <v>2008</v>
      </c>
      <c r="N3" s="22">
        <v>2009</v>
      </c>
      <c r="O3" s="22">
        <v>2010</v>
      </c>
      <c r="P3" s="22">
        <v>2011</v>
      </c>
      <c r="Q3" s="3">
        <v>2012</v>
      </c>
      <c r="R3" s="27">
        <v>2013</v>
      </c>
      <c r="S3" s="26">
        <v>2014</v>
      </c>
      <c r="T3" s="229">
        <v>42370</v>
      </c>
      <c r="U3" s="229">
        <v>42767</v>
      </c>
      <c r="V3" s="884">
        <v>43101</v>
      </c>
    </row>
    <row r="4" spans="1:22" x14ac:dyDescent="0.25">
      <c r="A4" s="514" t="s">
        <v>105</v>
      </c>
      <c r="B4" s="2" t="s">
        <v>7</v>
      </c>
      <c r="C4" s="7">
        <v>518</v>
      </c>
      <c r="D4" s="7">
        <v>937</v>
      </c>
      <c r="E4" s="7">
        <v>988</v>
      </c>
      <c r="F4" s="7">
        <v>1000</v>
      </c>
      <c r="G4" s="7">
        <v>762</v>
      </c>
      <c r="H4" s="7">
        <v>776</v>
      </c>
      <c r="I4" s="7">
        <v>831</v>
      </c>
      <c r="J4" s="7">
        <v>893</v>
      </c>
      <c r="K4" s="7">
        <v>933</v>
      </c>
      <c r="L4" s="7">
        <v>868</v>
      </c>
      <c r="M4" s="7">
        <v>864</v>
      </c>
      <c r="N4" s="7">
        <v>925</v>
      </c>
      <c r="O4" s="7">
        <v>894</v>
      </c>
      <c r="P4" s="7">
        <v>902</v>
      </c>
      <c r="Q4" s="2">
        <v>893</v>
      </c>
      <c r="R4" s="19">
        <v>865</v>
      </c>
      <c r="S4" s="19">
        <v>910</v>
      </c>
      <c r="T4" s="19">
        <v>1110</v>
      </c>
      <c r="U4" s="19">
        <v>1016</v>
      </c>
      <c r="V4" s="808">
        <v>1040</v>
      </c>
    </row>
    <row r="5" spans="1:22" x14ac:dyDescent="0.25">
      <c r="A5" s="514"/>
      <c r="B5" s="2" t="s">
        <v>37</v>
      </c>
      <c r="C5" s="7">
        <v>172</v>
      </c>
      <c r="D5" s="7">
        <v>435</v>
      </c>
      <c r="E5" s="7">
        <v>426</v>
      </c>
      <c r="F5" s="7">
        <v>378</v>
      </c>
      <c r="G5" s="7">
        <v>376</v>
      </c>
      <c r="H5" s="7">
        <v>422</v>
      </c>
      <c r="I5" s="7">
        <v>416</v>
      </c>
      <c r="J5" s="7">
        <v>262</v>
      </c>
      <c r="K5" s="7">
        <v>351</v>
      </c>
      <c r="L5" s="7">
        <v>376</v>
      </c>
      <c r="M5" s="7">
        <v>430</v>
      </c>
      <c r="N5" s="7">
        <v>389</v>
      </c>
      <c r="O5" s="7">
        <v>438</v>
      </c>
      <c r="P5" s="7">
        <v>438</v>
      </c>
      <c r="Q5" s="2">
        <v>469</v>
      </c>
      <c r="R5" s="19">
        <v>372</v>
      </c>
      <c r="S5" s="19">
        <v>474</v>
      </c>
      <c r="T5" s="19">
        <v>518</v>
      </c>
      <c r="U5" s="19">
        <v>446</v>
      </c>
      <c r="V5" s="808">
        <v>654</v>
      </c>
    </row>
    <row r="6" spans="1:22" x14ac:dyDescent="0.25">
      <c r="A6" s="514"/>
      <c r="B6" s="2" t="s">
        <v>75</v>
      </c>
      <c r="C6" s="7">
        <v>257</v>
      </c>
      <c r="D6" s="7">
        <v>412</v>
      </c>
      <c r="E6" s="7">
        <v>401</v>
      </c>
      <c r="F6" s="7">
        <v>419</v>
      </c>
      <c r="G6" s="7">
        <v>386</v>
      </c>
      <c r="H6" s="7">
        <v>422</v>
      </c>
      <c r="I6" s="7">
        <v>380</v>
      </c>
      <c r="J6" s="7">
        <v>405</v>
      </c>
      <c r="K6" s="7">
        <v>410</v>
      </c>
      <c r="L6" s="7">
        <v>408</v>
      </c>
      <c r="M6" s="7">
        <v>412</v>
      </c>
      <c r="N6" s="7">
        <v>410</v>
      </c>
      <c r="O6" s="7">
        <v>441</v>
      </c>
      <c r="P6" s="7">
        <v>507</v>
      </c>
      <c r="Q6" s="2">
        <v>497</v>
      </c>
      <c r="R6" s="19">
        <v>500</v>
      </c>
      <c r="S6" s="19">
        <v>472</v>
      </c>
      <c r="T6" s="19">
        <v>550</v>
      </c>
      <c r="U6" s="19">
        <v>643</v>
      </c>
      <c r="V6" s="808">
        <v>622</v>
      </c>
    </row>
    <row r="7" spans="1:22" x14ac:dyDescent="0.25">
      <c r="A7" s="514"/>
      <c r="B7" s="2" t="s">
        <v>76</v>
      </c>
      <c r="C7" s="7">
        <v>403</v>
      </c>
      <c r="D7" s="7">
        <v>636</v>
      </c>
      <c r="E7" s="7">
        <v>637</v>
      </c>
      <c r="F7" s="7">
        <v>646</v>
      </c>
      <c r="G7" s="7">
        <v>676</v>
      </c>
      <c r="H7" s="7">
        <v>690</v>
      </c>
      <c r="I7" s="7">
        <v>664</v>
      </c>
      <c r="J7" s="7">
        <v>746</v>
      </c>
      <c r="K7" s="7">
        <v>933</v>
      </c>
      <c r="L7" s="7">
        <v>694</v>
      </c>
      <c r="M7" s="7">
        <v>639</v>
      </c>
      <c r="N7" s="7">
        <v>630</v>
      </c>
      <c r="O7" s="7">
        <v>563</v>
      </c>
      <c r="P7" s="7">
        <v>670</v>
      </c>
      <c r="Q7" s="2">
        <v>626</v>
      </c>
      <c r="R7" s="19">
        <v>682</v>
      </c>
      <c r="S7" s="19">
        <v>585</v>
      </c>
      <c r="T7" s="19">
        <v>665</v>
      </c>
      <c r="U7" s="19">
        <v>662</v>
      </c>
      <c r="V7" s="808">
        <v>751</v>
      </c>
    </row>
    <row r="8" spans="1:22" x14ac:dyDescent="0.25">
      <c r="A8" s="514"/>
      <c r="B8" s="2" t="s">
        <v>77</v>
      </c>
      <c r="C8" s="7">
        <v>331</v>
      </c>
      <c r="D8" s="7">
        <v>545</v>
      </c>
      <c r="E8" s="7">
        <v>558</v>
      </c>
      <c r="F8" s="7">
        <v>582</v>
      </c>
      <c r="G8" s="7">
        <v>579</v>
      </c>
      <c r="H8" s="7">
        <v>566</v>
      </c>
      <c r="I8" s="7">
        <v>722</v>
      </c>
      <c r="J8" s="7">
        <v>453</v>
      </c>
      <c r="K8" s="7">
        <v>549</v>
      </c>
      <c r="L8" s="7">
        <v>480</v>
      </c>
      <c r="M8" s="7">
        <v>560</v>
      </c>
      <c r="N8" s="7">
        <v>516</v>
      </c>
      <c r="O8" s="7">
        <v>641</v>
      </c>
      <c r="P8" s="7">
        <v>558</v>
      </c>
      <c r="Q8" s="2">
        <v>708</v>
      </c>
      <c r="R8" s="19">
        <v>689</v>
      </c>
      <c r="S8" s="19">
        <v>504</v>
      </c>
      <c r="T8" s="19">
        <v>632</v>
      </c>
      <c r="U8" s="19">
        <v>684</v>
      </c>
      <c r="V8" s="808">
        <v>686</v>
      </c>
    </row>
    <row r="9" spans="1:22" x14ac:dyDescent="0.25">
      <c r="A9" s="514"/>
      <c r="B9" s="2" t="s">
        <v>78</v>
      </c>
      <c r="C9" s="7">
        <v>98</v>
      </c>
      <c r="D9" s="7">
        <v>163</v>
      </c>
      <c r="E9" s="7">
        <v>156</v>
      </c>
      <c r="F9" s="7">
        <v>138</v>
      </c>
      <c r="G9" s="7">
        <v>176</v>
      </c>
      <c r="H9" s="7">
        <v>191</v>
      </c>
      <c r="I9" s="7">
        <v>149</v>
      </c>
      <c r="J9" s="7">
        <v>120</v>
      </c>
      <c r="K9" s="7">
        <v>160</v>
      </c>
      <c r="L9" s="7">
        <v>147</v>
      </c>
      <c r="M9" s="7">
        <v>180</v>
      </c>
      <c r="N9" s="7">
        <v>160</v>
      </c>
      <c r="O9" s="7">
        <v>158</v>
      </c>
      <c r="P9" s="7">
        <v>188</v>
      </c>
      <c r="Q9" s="2">
        <v>184</v>
      </c>
      <c r="R9" s="19">
        <v>186</v>
      </c>
      <c r="S9" s="19">
        <v>193</v>
      </c>
      <c r="T9" s="19">
        <v>229</v>
      </c>
      <c r="U9" s="19">
        <v>197</v>
      </c>
      <c r="V9" s="808">
        <v>183</v>
      </c>
    </row>
    <row r="10" spans="1:22" x14ac:dyDescent="0.25">
      <c r="A10" s="514"/>
      <c r="B10" s="2" t="s">
        <v>65</v>
      </c>
      <c r="C10" s="7">
        <f t="shared" ref="C10:O10" si="0">SUM(C4:C9)</f>
        <v>1779</v>
      </c>
      <c r="D10" s="7">
        <f t="shared" si="0"/>
        <v>3128</v>
      </c>
      <c r="E10" s="7">
        <f t="shared" si="0"/>
        <v>3166</v>
      </c>
      <c r="F10" s="7">
        <f t="shared" si="0"/>
        <v>3163</v>
      </c>
      <c r="G10" s="7">
        <f t="shared" si="0"/>
        <v>2955</v>
      </c>
      <c r="H10" s="7">
        <f t="shared" si="0"/>
        <v>3067</v>
      </c>
      <c r="I10" s="7">
        <f t="shared" si="0"/>
        <v>3162</v>
      </c>
      <c r="J10" s="7">
        <f t="shared" si="0"/>
        <v>2879</v>
      </c>
      <c r="K10" s="7">
        <f t="shared" si="0"/>
        <v>3336</v>
      </c>
      <c r="L10" s="7">
        <f t="shared" si="0"/>
        <v>2973</v>
      </c>
      <c r="M10" s="7">
        <f t="shared" si="0"/>
        <v>3085</v>
      </c>
      <c r="N10" s="7">
        <f t="shared" si="0"/>
        <v>3030</v>
      </c>
      <c r="O10" s="7">
        <f t="shared" si="0"/>
        <v>3135</v>
      </c>
      <c r="P10" s="7">
        <f>SUM(P4:P9)</f>
        <v>3263</v>
      </c>
      <c r="Q10" s="2">
        <f>SUM(Q4:Q9)</f>
        <v>3377</v>
      </c>
      <c r="R10" s="2">
        <f t="shared" ref="R10:V10" si="1">SUM(R4:R9)</f>
        <v>3294</v>
      </c>
      <c r="S10" s="2">
        <f t="shared" si="1"/>
        <v>3138</v>
      </c>
      <c r="T10" s="19">
        <v>3704</v>
      </c>
      <c r="U10" s="19">
        <f t="shared" ref="U10" si="2">SUM(U4:U9)</f>
        <v>3648</v>
      </c>
      <c r="V10" s="808">
        <f t="shared" si="1"/>
        <v>3936</v>
      </c>
    </row>
    <row r="11" spans="1:22" x14ac:dyDescent="0.25">
      <c r="A11" s="514"/>
      <c r="B11" s="2" t="s">
        <v>66</v>
      </c>
      <c r="C11" s="20">
        <f>(C10/$C$10)*100</f>
        <v>100</v>
      </c>
      <c r="D11" s="20">
        <f t="shared" ref="D11:P11" si="3">(D10/$C$10)*100</f>
        <v>175.82911748173132</v>
      </c>
      <c r="E11" s="20">
        <f t="shared" si="3"/>
        <v>177.96514896008995</v>
      </c>
      <c r="F11" s="20">
        <f t="shared" si="3"/>
        <v>177.79651489600897</v>
      </c>
      <c r="G11" s="20">
        <f t="shared" si="3"/>
        <v>166.10455311973018</v>
      </c>
      <c r="H11" s="20">
        <f t="shared" si="3"/>
        <v>172.40022484541876</v>
      </c>
      <c r="I11" s="20">
        <f t="shared" si="3"/>
        <v>177.74030354131534</v>
      </c>
      <c r="J11" s="20">
        <f t="shared" si="3"/>
        <v>161.83249016301292</v>
      </c>
      <c r="K11" s="20">
        <f t="shared" si="3"/>
        <v>187.5210792580101</v>
      </c>
      <c r="L11" s="20">
        <f t="shared" si="3"/>
        <v>167.11635750421584</v>
      </c>
      <c r="M11" s="20">
        <f t="shared" si="3"/>
        <v>173.41202922990445</v>
      </c>
      <c r="N11" s="20">
        <f t="shared" si="3"/>
        <v>170.32040472175382</v>
      </c>
      <c r="O11" s="20">
        <f t="shared" si="3"/>
        <v>176.22259696458684</v>
      </c>
      <c r="P11" s="20">
        <f t="shared" si="3"/>
        <v>183.41765036537382</v>
      </c>
      <c r="Q11" s="20">
        <f t="shared" ref="Q11:V11" si="4">(Q10/$C$10)*100</f>
        <v>189.82574480044968</v>
      </c>
      <c r="R11" s="20">
        <f t="shared" si="4"/>
        <v>185.16020236087689</v>
      </c>
      <c r="S11" s="20">
        <f t="shared" si="4"/>
        <v>176.39123102866779</v>
      </c>
      <c r="T11" s="21">
        <v>208.2068577852726</v>
      </c>
      <c r="U11" s="21">
        <f t="shared" ref="U11" si="5">(U10/$C$10)*100</f>
        <v>205.05902192242834</v>
      </c>
      <c r="V11" s="885">
        <f t="shared" si="4"/>
        <v>221.24789207419897</v>
      </c>
    </row>
    <row r="12" spans="1:22" x14ac:dyDescent="0.25">
      <c r="A12" s="514" t="s">
        <v>106</v>
      </c>
      <c r="B12" s="2" t="s">
        <v>79</v>
      </c>
      <c r="C12" s="7">
        <v>141</v>
      </c>
      <c r="D12" s="7">
        <v>404</v>
      </c>
      <c r="E12" s="7">
        <v>536</v>
      </c>
      <c r="F12" s="7">
        <v>411</v>
      </c>
      <c r="G12" s="7">
        <v>393</v>
      </c>
      <c r="H12" s="7">
        <v>410</v>
      </c>
      <c r="I12" s="7">
        <v>333</v>
      </c>
      <c r="J12" s="7">
        <v>383</v>
      </c>
      <c r="K12" s="7">
        <v>413</v>
      </c>
      <c r="L12" s="7">
        <v>328</v>
      </c>
      <c r="M12" s="7">
        <v>392</v>
      </c>
      <c r="N12" s="7">
        <v>278</v>
      </c>
      <c r="O12" s="7">
        <v>334</v>
      </c>
      <c r="P12" s="7">
        <v>372</v>
      </c>
      <c r="Q12" s="2">
        <v>398</v>
      </c>
      <c r="R12" s="19">
        <v>395</v>
      </c>
      <c r="S12" s="19">
        <v>392</v>
      </c>
      <c r="T12" s="19">
        <v>437</v>
      </c>
      <c r="U12" s="19">
        <v>397</v>
      </c>
      <c r="V12" s="808">
        <v>474</v>
      </c>
    </row>
    <row r="13" spans="1:22" x14ac:dyDescent="0.25">
      <c r="A13" s="514"/>
      <c r="B13" s="2" t="s">
        <v>80</v>
      </c>
      <c r="C13" s="7">
        <v>88</v>
      </c>
      <c r="D13" s="7">
        <v>128</v>
      </c>
      <c r="E13" s="7">
        <v>157</v>
      </c>
      <c r="F13" s="7">
        <v>145</v>
      </c>
      <c r="G13" s="7">
        <v>122</v>
      </c>
      <c r="H13" s="7">
        <v>126</v>
      </c>
      <c r="I13" s="7">
        <v>113</v>
      </c>
      <c r="J13" s="7">
        <v>102</v>
      </c>
      <c r="K13" s="7">
        <v>142</v>
      </c>
      <c r="L13" s="7">
        <v>100</v>
      </c>
      <c r="M13" s="7">
        <v>128</v>
      </c>
      <c r="N13" s="7">
        <v>111</v>
      </c>
      <c r="O13" s="7">
        <v>103</v>
      </c>
      <c r="P13" s="7">
        <v>97</v>
      </c>
      <c r="Q13" s="2">
        <v>146</v>
      </c>
      <c r="R13" s="19">
        <v>116</v>
      </c>
      <c r="S13" s="19">
        <v>121</v>
      </c>
      <c r="T13" s="19">
        <v>107</v>
      </c>
      <c r="U13" s="19">
        <v>148</v>
      </c>
      <c r="V13" s="808">
        <v>156</v>
      </c>
    </row>
    <row r="14" spans="1:22" x14ac:dyDescent="0.25">
      <c r="A14" s="514"/>
      <c r="B14" s="2" t="s">
        <v>81</v>
      </c>
      <c r="C14" s="7">
        <v>63</v>
      </c>
      <c r="D14" s="7">
        <v>175</v>
      </c>
      <c r="E14" s="7">
        <v>149</v>
      </c>
      <c r="F14" s="7">
        <v>134</v>
      </c>
      <c r="G14" s="7">
        <v>133</v>
      </c>
      <c r="H14" s="7">
        <v>170</v>
      </c>
      <c r="I14" s="7">
        <v>154</v>
      </c>
      <c r="J14" s="7">
        <v>122</v>
      </c>
      <c r="K14" s="7">
        <v>151</v>
      </c>
      <c r="L14" s="7">
        <v>101</v>
      </c>
      <c r="M14" s="7">
        <v>108</v>
      </c>
      <c r="N14" s="7">
        <v>72</v>
      </c>
      <c r="O14" s="7">
        <v>104</v>
      </c>
      <c r="P14" s="7">
        <v>120</v>
      </c>
      <c r="Q14" s="2">
        <v>175</v>
      </c>
      <c r="R14" s="19">
        <v>122</v>
      </c>
      <c r="S14" s="19">
        <v>165</v>
      </c>
      <c r="T14" s="19">
        <v>190</v>
      </c>
      <c r="U14" s="19">
        <v>226</v>
      </c>
      <c r="V14" s="808">
        <v>286</v>
      </c>
    </row>
    <row r="15" spans="1:22" x14ac:dyDescent="0.25">
      <c r="A15" s="514"/>
      <c r="B15" s="2" t="s">
        <v>140</v>
      </c>
      <c r="C15" s="7" t="s">
        <v>134</v>
      </c>
      <c r="D15" s="7" t="s">
        <v>134</v>
      </c>
      <c r="E15" s="7">
        <v>11</v>
      </c>
      <c r="F15" s="7">
        <v>7</v>
      </c>
      <c r="G15" s="7">
        <v>6</v>
      </c>
      <c r="H15" s="7">
        <v>2</v>
      </c>
      <c r="I15" s="7">
        <v>7</v>
      </c>
      <c r="J15" s="7">
        <v>28</v>
      </c>
      <c r="K15" s="7">
        <v>55</v>
      </c>
      <c r="L15" s="7">
        <v>75</v>
      </c>
      <c r="M15" s="7">
        <v>84</v>
      </c>
      <c r="N15" s="7">
        <v>92</v>
      </c>
      <c r="O15" s="7">
        <v>74</v>
      </c>
      <c r="P15" s="7">
        <v>115</v>
      </c>
      <c r="Q15" s="7">
        <v>111</v>
      </c>
      <c r="R15" s="18">
        <v>140</v>
      </c>
      <c r="S15" s="18">
        <v>433</v>
      </c>
      <c r="T15" s="18">
        <v>853</v>
      </c>
      <c r="U15" s="18">
        <v>736</v>
      </c>
      <c r="V15" s="808">
        <v>353</v>
      </c>
    </row>
    <row r="16" spans="1:22" x14ac:dyDescent="0.25">
      <c r="A16" s="514"/>
      <c r="B16" s="2" t="s">
        <v>65</v>
      </c>
      <c r="C16" s="20">
        <f>SUM(C12:C15)</f>
        <v>292</v>
      </c>
      <c r="D16" s="20">
        <f t="shared" ref="D16:V16" si="6">SUM(D12:D15)</f>
        <v>707</v>
      </c>
      <c r="E16" s="20">
        <f t="shared" si="6"/>
        <v>853</v>
      </c>
      <c r="F16" s="20">
        <f t="shared" si="6"/>
        <v>697</v>
      </c>
      <c r="G16" s="20">
        <f t="shared" si="6"/>
        <v>654</v>
      </c>
      <c r="H16" s="20">
        <f t="shared" si="6"/>
        <v>708</v>
      </c>
      <c r="I16" s="20">
        <f t="shared" si="6"/>
        <v>607</v>
      </c>
      <c r="J16" s="20">
        <f t="shared" si="6"/>
        <v>635</v>
      </c>
      <c r="K16" s="20">
        <f t="shared" si="6"/>
        <v>761</v>
      </c>
      <c r="L16" s="20">
        <f t="shared" si="6"/>
        <v>604</v>
      </c>
      <c r="M16" s="20">
        <f t="shared" si="6"/>
        <v>712</v>
      </c>
      <c r="N16" s="20">
        <f t="shared" si="6"/>
        <v>553</v>
      </c>
      <c r="O16" s="20">
        <f t="shared" si="6"/>
        <v>615</v>
      </c>
      <c r="P16" s="20">
        <f t="shared" si="6"/>
        <v>704</v>
      </c>
      <c r="Q16" s="20">
        <f t="shared" ref="Q16:R16" si="7">SUM(Q12:Q15)</f>
        <v>830</v>
      </c>
      <c r="R16" s="20">
        <f t="shared" si="7"/>
        <v>773</v>
      </c>
      <c r="S16" s="21">
        <v>1111</v>
      </c>
      <c r="T16" s="21">
        <v>1587</v>
      </c>
      <c r="U16" s="21">
        <f t="shared" ref="U16" si="8">SUM(U12:U15)</f>
        <v>1507</v>
      </c>
      <c r="V16" s="885">
        <f t="shared" si="6"/>
        <v>1269</v>
      </c>
    </row>
    <row r="17" spans="1:22" x14ac:dyDescent="0.25">
      <c r="A17" s="514"/>
      <c r="B17" s="2" t="s">
        <v>66</v>
      </c>
      <c r="C17" s="20">
        <f>(C16/$C$16)*100</f>
        <v>100</v>
      </c>
      <c r="D17" s="20">
        <f t="shared" ref="D17:V17" si="9">(D16/$C$16)*100</f>
        <v>242.12328767123287</v>
      </c>
      <c r="E17" s="20">
        <f t="shared" si="9"/>
        <v>292.1232876712329</v>
      </c>
      <c r="F17" s="20">
        <f t="shared" si="9"/>
        <v>238.69863013698631</v>
      </c>
      <c r="G17" s="20">
        <f t="shared" si="9"/>
        <v>223.972602739726</v>
      </c>
      <c r="H17" s="20">
        <f t="shared" si="9"/>
        <v>242.46575342465752</v>
      </c>
      <c r="I17" s="20">
        <f t="shared" si="9"/>
        <v>207.87671232876713</v>
      </c>
      <c r="J17" s="20">
        <f t="shared" si="9"/>
        <v>217.46575342465752</v>
      </c>
      <c r="K17" s="20">
        <f t="shared" si="9"/>
        <v>260.61643835616439</v>
      </c>
      <c r="L17" s="20">
        <f t="shared" si="9"/>
        <v>206.84931506849313</v>
      </c>
      <c r="M17" s="20">
        <f t="shared" si="9"/>
        <v>243.83561643835617</v>
      </c>
      <c r="N17" s="20">
        <f t="shared" si="9"/>
        <v>189.38356164383561</v>
      </c>
      <c r="O17" s="20">
        <f t="shared" si="9"/>
        <v>210.61643835616439</v>
      </c>
      <c r="P17" s="20">
        <f t="shared" si="9"/>
        <v>241.0958904109589</v>
      </c>
      <c r="Q17" s="20">
        <f t="shared" ref="Q17:R17" si="10">(Q16/$C$16)*100</f>
        <v>284.24657534246575</v>
      </c>
      <c r="R17" s="20">
        <f t="shared" si="10"/>
        <v>264.72602739726028</v>
      </c>
      <c r="S17" s="21">
        <v>380.47945205479454</v>
      </c>
      <c r="T17" s="21">
        <v>543.49315068493149</v>
      </c>
      <c r="U17" s="21">
        <f t="shared" ref="U17" si="11">(U16/$C$16)*100</f>
        <v>516.09589041095887</v>
      </c>
      <c r="V17" s="885">
        <f t="shared" si="9"/>
        <v>434.58904109589042</v>
      </c>
    </row>
    <row r="18" spans="1:22" ht="25.9" customHeight="1" x14ac:dyDescent="0.25">
      <c r="A18" s="507" t="s">
        <v>440</v>
      </c>
      <c r="B18" s="3" t="s">
        <v>65</v>
      </c>
      <c r="C18" s="8">
        <f>SUM(C10,C16)</f>
        <v>2071</v>
      </c>
      <c r="D18" s="8">
        <f t="shared" ref="D18:P18" si="12">SUM(D10,D16)</f>
        <v>3835</v>
      </c>
      <c r="E18" s="8">
        <f t="shared" si="12"/>
        <v>4019</v>
      </c>
      <c r="F18" s="8">
        <f t="shared" si="12"/>
        <v>3860</v>
      </c>
      <c r="G18" s="8">
        <f t="shared" si="12"/>
        <v>3609</v>
      </c>
      <c r="H18" s="8">
        <f t="shared" si="12"/>
        <v>3775</v>
      </c>
      <c r="I18" s="8">
        <f t="shared" si="12"/>
        <v>3769</v>
      </c>
      <c r="J18" s="8">
        <f t="shared" si="12"/>
        <v>3514</v>
      </c>
      <c r="K18" s="8">
        <f t="shared" si="12"/>
        <v>4097</v>
      </c>
      <c r="L18" s="8">
        <f t="shared" si="12"/>
        <v>3577</v>
      </c>
      <c r="M18" s="8">
        <f t="shared" si="12"/>
        <v>3797</v>
      </c>
      <c r="N18" s="8">
        <f t="shared" si="12"/>
        <v>3583</v>
      </c>
      <c r="O18" s="8">
        <f t="shared" si="12"/>
        <v>3750</v>
      </c>
      <c r="P18" s="8">
        <f t="shared" si="12"/>
        <v>3967</v>
      </c>
      <c r="Q18" s="8">
        <f t="shared" ref="Q18:V18" si="13">SUM(Q10,Q16)</f>
        <v>4207</v>
      </c>
      <c r="R18" s="8">
        <f t="shared" si="13"/>
        <v>4067</v>
      </c>
      <c r="S18" s="8">
        <f t="shared" si="13"/>
        <v>4249</v>
      </c>
      <c r="T18" s="23">
        <v>5291</v>
      </c>
      <c r="U18" s="23">
        <f t="shared" ref="U18" si="14">SUM(U10,U16)</f>
        <v>5155</v>
      </c>
      <c r="V18" s="742">
        <f t="shared" si="13"/>
        <v>5205</v>
      </c>
    </row>
    <row r="19" spans="1:22" ht="15.75" thickBot="1" x14ac:dyDescent="0.3">
      <c r="A19" s="508"/>
      <c r="B19" s="5" t="s">
        <v>66</v>
      </c>
      <c r="C19" s="24">
        <f>(C18/$C$18)*100</f>
        <v>100</v>
      </c>
      <c r="D19" s="9">
        <f t="shared" ref="D19:P19" si="15">(D18/$C$18)*100</f>
        <v>185.17624336069531</v>
      </c>
      <c r="E19" s="9">
        <f t="shared" si="15"/>
        <v>194.06084017382906</v>
      </c>
      <c r="F19" s="9">
        <f t="shared" si="15"/>
        <v>186.38338966682761</v>
      </c>
      <c r="G19" s="9">
        <f t="shared" si="15"/>
        <v>174.2636407532593</v>
      </c>
      <c r="H19" s="9">
        <f t="shared" si="15"/>
        <v>182.27909222597779</v>
      </c>
      <c r="I19" s="9">
        <f t="shared" si="15"/>
        <v>181.98937711250605</v>
      </c>
      <c r="J19" s="9">
        <f t="shared" si="15"/>
        <v>169.67648478995653</v>
      </c>
      <c r="K19" s="9">
        <f t="shared" si="15"/>
        <v>197.82713664896187</v>
      </c>
      <c r="L19" s="9">
        <f t="shared" si="15"/>
        <v>172.71849348140995</v>
      </c>
      <c r="M19" s="9">
        <f t="shared" si="15"/>
        <v>183.34138097537422</v>
      </c>
      <c r="N19" s="9">
        <f t="shared" si="15"/>
        <v>173.00820859488169</v>
      </c>
      <c r="O19" s="9">
        <f t="shared" si="15"/>
        <v>181.07194591984549</v>
      </c>
      <c r="P19" s="9">
        <f t="shared" si="15"/>
        <v>191.54997585707386</v>
      </c>
      <c r="Q19" s="9">
        <f t="shared" ref="Q19:V19" si="16">(Q18/$C$18)*100</f>
        <v>203.13858039594396</v>
      </c>
      <c r="R19" s="9">
        <f t="shared" si="16"/>
        <v>196.3785610816031</v>
      </c>
      <c r="S19" s="9">
        <f t="shared" si="16"/>
        <v>205.16658619024625</v>
      </c>
      <c r="T19" s="25">
        <v>255.48044422984066</v>
      </c>
      <c r="U19" s="25">
        <f t="shared" ref="U19" si="17">(U18/$C$18)*100</f>
        <v>248.91356832448093</v>
      </c>
      <c r="V19" s="886">
        <f t="shared" si="16"/>
        <v>251.32786093674554</v>
      </c>
    </row>
    <row r="20" spans="1:22" ht="15.75" thickTop="1" x14ac:dyDescent="0.25">
      <c r="A20" s="1" t="s">
        <v>107</v>
      </c>
    </row>
    <row r="21" spans="1:22" x14ac:dyDescent="0.25">
      <c r="A21" s="1" t="s">
        <v>308</v>
      </c>
      <c r="O21" s="15"/>
      <c r="P21" s="15"/>
    </row>
    <row r="22" spans="1:22" x14ac:dyDescent="0.25">
      <c r="A22" s="277" t="s">
        <v>315</v>
      </c>
      <c r="O22" s="15"/>
      <c r="P22" s="15"/>
    </row>
  </sheetData>
  <mergeCells count="6">
    <mergeCell ref="A1:V1"/>
    <mergeCell ref="A18:A19"/>
    <mergeCell ref="A2:A3"/>
    <mergeCell ref="B2:B3"/>
    <mergeCell ref="A4:A11"/>
    <mergeCell ref="A12:A17"/>
  </mergeCells>
  <phoneticPr fontId="0" type="noConversion"/>
  <pageMargins left="0.70866141732283472" right="0.70866141732283472" top="0.74803149606299213" bottom="0.74803149606299213" header="0.31496062992125984" footer="0.31496062992125984"/>
  <pageSetup paperSize="9" scale="6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23"/>
  <sheetViews>
    <sheetView zoomScale="75" zoomScaleNormal="75" workbookViewId="0">
      <selection activeCell="W31" sqref="W31"/>
    </sheetView>
  </sheetViews>
  <sheetFormatPr defaultRowHeight="15" x14ac:dyDescent="0.25"/>
  <cols>
    <col min="1" max="1" width="36.6640625" style="1" bestFit="1" customWidth="1"/>
    <col min="2" max="2" width="21.5" style="1" bestFit="1" customWidth="1"/>
    <col min="3" max="21" width="9.33203125" style="1"/>
    <col min="22" max="22" width="9.33203125" style="461"/>
    <col min="23" max="16384" width="9.33203125" style="1"/>
  </cols>
  <sheetData>
    <row r="1" spans="1:22" ht="15.75" thickTop="1" x14ac:dyDescent="0.25">
      <c r="A1" s="518" t="s">
        <v>331</v>
      </c>
      <c r="B1" s="519"/>
      <c r="C1" s="519"/>
      <c r="D1" s="519"/>
      <c r="E1" s="519"/>
      <c r="F1" s="519"/>
      <c r="G1" s="519"/>
      <c r="H1" s="519"/>
      <c r="I1" s="519"/>
      <c r="J1" s="519"/>
      <c r="K1" s="519"/>
      <c r="L1" s="519"/>
      <c r="M1" s="519"/>
      <c r="N1" s="519"/>
      <c r="O1" s="519"/>
      <c r="P1" s="519"/>
      <c r="Q1" s="519"/>
      <c r="R1" s="519"/>
      <c r="S1" s="519"/>
      <c r="T1" s="519"/>
      <c r="U1" s="519"/>
      <c r="V1" s="520"/>
    </row>
    <row r="2" spans="1:22" x14ac:dyDescent="0.25">
      <c r="A2" s="512" t="s">
        <v>104</v>
      </c>
      <c r="B2" s="513" t="s">
        <v>453</v>
      </c>
      <c r="C2" s="327" t="s">
        <v>456</v>
      </c>
      <c r="D2" s="327" t="s">
        <v>456</v>
      </c>
      <c r="E2" s="327" t="s">
        <v>456</v>
      </c>
      <c r="F2" s="327" t="s">
        <v>456</v>
      </c>
      <c r="G2" s="327" t="s">
        <v>456</v>
      </c>
      <c r="H2" s="327" t="s">
        <v>456</v>
      </c>
      <c r="I2" s="327" t="s">
        <v>456</v>
      </c>
      <c r="J2" s="327" t="s">
        <v>456</v>
      </c>
      <c r="K2" s="327" t="s">
        <v>456</v>
      </c>
      <c r="L2" s="327" t="s">
        <v>456</v>
      </c>
      <c r="M2" s="327" t="s">
        <v>458</v>
      </c>
      <c r="N2" s="327" t="s">
        <v>456</v>
      </c>
      <c r="O2" s="327" t="s">
        <v>456</v>
      </c>
      <c r="P2" s="327" t="s">
        <v>456</v>
      </c>
      <c r="Q2" s="327" t="s">
        <v>456</v>
      </c>
      <c r="R2" s="327" t="s">
        <v>456</v>
      </c>
      <c r="S2" s="327" t="s">
        <v>455</v>
      </c>
      <c r="T2" s="327" t="s">
        <v>456</v>
      </c>
      <c r="U2" s="326" t="s">
        <v>456</v>
      </c>
      <c r="V2" s="758" t="s">
        <v>456</v>
      </c>
    </row>
    <row r="3" spans="1:22" x14ac:dyDescent="0.25">
      <c r="A3" s="512"/>
      <c r="B3" s="513"/>
      <c r="C3" s="327">
        <v>1992</v>
      </c>
      <c r="D3" s="327">
        <v>1999</v>
      </c>
      <c r="E3" s="327">
        <v>2000</v>
      </c>
      <c r="F3" s="327">
        <v>2001</v>
      </c>
      <c r="G3" s="327">
        <v>2002</v>
      </c>
      <c r="H3" s="327">
        <v>2003</v>
      </c>
      <c r="I3" s="327">
        <v>2004</v>
      </c>
      <c r="J3" s="327">
        <v>2005</v>
      </c>
      <c r="K3" s="327">
        <v>2006</v>
      </c>
      <c r="L3" s="327">
        <v>2007</v>
      </c>
      <c r="M3" s="22">
        <v>2008</v>
      </c>
      <c r="N3" s="22">
        <v>2009</v>
      </c>
      <c r="O3" s="22">
        <v>2010</v>
      </c>
      <c r="P3" s="22">
        <v>2011</v>
      </c>
      <c r="Q3" s="325">
        <v>2012</v>
      </c>
      <c r="R3" s="27">
        <v>2013</v>
      </c>
      <c r="S3" s="26">
        <v>2014</v>
      </c>
      <c r="T3" s="229">
        <v>42370</v>
      </c>
      <c r="U3" s="229">
        <v>42767</v>
      </c>
      <c r="V3" s="884">
        <v>43101</v>
      </c>
    </row>
    <row r="4" spans="1:22" x14ac:dyDescent="0.25">
      <c r="A4" s="514" t="s">
        <v>105</v>
      </c>
      <c r="B4" s="2" t="s">
        <v>7</v>
      </c>
      <c r="C4" s="7">
        <v>692</v>
      </c>
      <c r="D4" s="7">
        <v>1053</v>
      </c>
      <c r="E4" s="7">
        <v>919</v>
      </c>
      <c r="F4" s="7">
        <v>776</v>
      </c>
      <c r="G4" s="7">
        <v>848</v>
      </c>
      <c r="H4" s="7">
        <v>757</v>
      </c>
      <c r="I4" s="7">
        <v>679</v>
      </c>
      <c r="J4" s="7">
        <v>876</v>
      </c>
      <c r="K4" s="7">
        <v>993</v>
      </c>
      <c r="L4" s="7">
        <v>952</v>
      </c>
      <c r="M4" s="7">
        <v>862</v>
      </c>
      <c r="N4" s="7">
        <v>771</v>
      </c>
      <c r="O4" s="18">
        <v>756</v>
      </c>
      <c r="P4" s="18">
        <v>875</v>
      </c>
      <c r="Q4" s="18">
        <v>868</v>
      </c>
      <c r="R4" s="18">
        <v>795</v>
      </c>
      <c r="S4" s="18">
        <v>941</v>
      </c>
      <c r="T4" s="18">
        <v>779</v>
      </c>
      <c r="U4" s="18">
        <v>782</v>
      </c>
      <c r="V4" s="808">
        <v>815</v>
      </c>
    </row>
    <row r="5" spans="1:22" x14ac:dyDescent="0.25">
      <c r="A5" s="514"/>
      <c r="B5" s="2" t="s">
        <v>67</v>
      </c>
      <c r="C5" s="7">
        <v>108</v>
      </c>
      <c r="D5" s="7">
        <v>227</v>
      </c>
      <c r="E5" s="7">
        <v>184</v>
      </c>
      <c r="F5" s="7">
        <v>201</v>
      </c>
      <c r="G5" s="7">
        <v>156</v>
      </c>
      <c r="H5" s="7">
        <v>194</v>
      </c>
      <c r="I5" s="7">
        <v>201</v>
      </c>
      <c r="J5" s="7">
        <v>168</v>
      </c>
      <c r="K5" s="7">
        <v>224</v>
      </c>
      <c r="L5" s="7">
        <v>238</v>
      </c>
      <c r="M5" s="7">
        <v>236</v>
      </c>
      <c r="N5" s="7">
        <v>231</v>
      </c>
      <c r="O5" s="18">
        <v>199</v>
      </c>
      <c r="P5" s="18">
        <v>257</v>
      </c>
      <c r="Q5" s="18">
        <v>306</v>
      </c>
      <c r="R5" s="18">
        <v>199</v>
      </c>
      <c r="S5" s="18">
        <v>260</v>
      </c>
      <c r="T5" s="18">
        <v>202</v>
      </c>
      <c r="U5" s="18">
        <v>227</v>
      </c>
      <c r="V5" s="808">
        <v>216</v>
      </c>
    </row>
    <row r="6" spans="1:22" x14ac:dyDescent="0.25">
      <c r="A6" s="514"/>
      <c r="B6" s="2" t="s">
        <v>75</v>
      </c>
      <c r="C6" s="7">
        <v>181</v>
      </c>
      <c r="D6" s="7">
        <v>265</v>
      </c>
      <c r="E6" s="7">
        <v>267</v>
      </c>
      <c r="F6" s="7">
        <v>229</v>
      </c>
      <c r="G6" s="7">
        <v>267</v>
      </c>
      <c r="H6" s="7">
        <v>236</v>
      </c>
      <c r="I6" s="7">
        <v>259</v>
      </c>
      <c r="J6" s="7">
        <v>312</v>
      </c>
      <c r="K6" s="7">
        <v>311</v>
      </c>
      <c r="L6" s="7">
        <v>320</v>
      </c>
      <c r="M6" s="7">
        <v>358</v>
      </c>
      <c r="N6" s="7">
        <v>276</v>
      </c>
      <c r="O6" s="18">
        <v>310</v>
      </c>
      <c r="P6" s="18">
        <v>336</v>
      </c>
      <c r="Q6" s="18">
        <v>340</v>
      </c>
      <c r="R6" s="18">
        <v>308</v>
      </c>
      <c r="S6" s="18">
        <v>376</v>
      </c>
      <c r="T6" s="18">
        <v>298</v>
      </c>
      <c r="U6" s="18">
        <v>277</v>
      </c>
      <c r="V6" s="808">
        <v>271</v>
      </c>
    </row>
    <row r="7" spans="1:22" x14ac:dyDescent="0.25">
      <c r="A7" s="514"/>
      <c r="B7" s="2" t="s">
        <v>76</v>
      </c>
      <c r="C7" s="7">
        <v>190</v>
      </c>
      <c r="D7" s="7">
        <v>396</v>
      </c>
      <c r="E7" s="7">
        <v>308</v>
      </c>
      <c r="F7" s="7">
        <v>300</v>
      </c>
      <c r="G7" s="7">
        <v>257</v>
      </c>
      <c r="H7" s="7">
        <v>277</v>
      </c>
      <c r="I7" s="7">
        <v>290</v>
      </c>
      <c r="J7" s="7">
        <v>323</v>
      </c>
      <c r="K7" s="7">
        <v>417</v>
      </c>
      <c r="L7" s="7">
        <v>335</v>
      </c>
      <c r="M7" s="7">
        <v>374</v>
      </c>
      <c r="N7" s="7">
        <v>363</v>
      </c>
      <c r="O7" s="18">
        <v>294</v>
      </c>
      <c r="P7" s="18">
        <v>403</v>
      </c>
      <c r="Q7" s="18">
        <v>434</v>
      </c>
      <c r="R7" s="18">
        <v>370</v>
      </c>
      <c r="S7" s="18">
        <v>338</v>
      </c>
      <c r="T7" s="18">
        <v>290</v>
      </c>
      <c r="U7" s="18">
        <v>332</v>
      </c>
      <c r="V7" s="808">
        <v>299</v>
      </c>
    </row>
    <row r="8" spans="1:22" x14ac:dyDescent="0.25">
      <c r="A8" s="514"/>
      <c r="B8" s="2" t="s">
        <v>77</v>
      </c>
      <c r="C8" s="7">
        <v>371</v>
      </c>
      <c r="D8" s="7">
        <v>634</v>
      </c>
      <c r="E8" s="7">
        <v>555</v>
      </c>
      <c r="F8" s="7">
        <v>527</v>
      </c>
      <c r="G8" s="7">
        <v>478</v>
      </c>
      <c r="H8" s="7">
        <v>476</v>
      </c>
      <c r="I8" s="7">
        <v>508</v>
      </c>
      <c r="J8" s="7">
        <v>543</v>
      </c>
      <c r="K8" s="7">
        <v>587</v>
      </c>
      <c r="L8" s="7">
        <v>584</v>
      </c>
      <c r="M8" s="7">
        <v>687</v>
      </c>
      <c r="N8" s="7">
        <v>575</v>
      </c>
      <c r="O8" s="18">
        <v>510</v>
      </c>
      <c r="P8" s="18">
        <v>586</v>
      </c>
      <c r="Q8" s="18">
        <v>666</v>
      </c>
      <c r="R8" s="18">
        <v>544</v>
      </c>
      <c r="S8" s="18">
        <v>540</v>
      </c>
      <c r="T8" s="18">
        <v>364</v>
      </c>
      <c r="U8" s="18">
        <v>389</v>
      </c>
      <c r="V8" s="808">
        <v>380</v>
      </c>
    </row>
    <row r="9" spans="1:22" x14ac:dyDescent="0.25">
      <c r="A9" s="514"/>
      <c r="B9" s="2" t="s">
        <v>78</v>
      </c>
      <c r="C9" s="7">
        <v>75</v>
      </c>
      <c r="D9" s="7">
        <v>104</v>
      </c>
      <c r="E9" s="7">
        <v>108</v>
      </c>
      <c r="F9" s="7">
        <v>103</v>
      </c>
      <c r="G9" s="7">
        <v>86</v>
      </c>
      <c r="H9" s="7">
        <v>110</v>
      </c>
      <c r="I9" s="7">
        <v>85</v>
      </c>
      <c r="J9" s="7">
        <v>121</v>
      </c>
      <c r="K9" s="7">
        <v>120</v>
      </c>
      <c r="L9" s="7">
        <v>102</v>
      </c>
      <c r="M9" s="7">
        <v>117</v>
      </c>
      <c r="N9" s="7">
        <v>125</v>
      </c>
      <c r="O9" s="18">
        <v>100</v>
      </c>
      <c r="P9" s="18">
        <v>118</v>
      </c>
      <c r="Q9" s="18">
        <v>125</v>
      </c>
      <c r="R9" s="18">
        <v>112</v>
      </c>
      <c r="S9" s="18">
        <v>111</v>
      </c>
      <c r="T9" s="18">
        <v>89</v>
      </c>
      <c r="U9" s="18">
        <v>108</v>
      </c>
      <c r="V9" s="808">
        <v>111</v>
      </c>
    </row>
    <row r="10" spans="1:22" x14ac:dyDescent="0.25">
      <c r="A10" s="514"/>
      <c r="B10" s="2" t="s">
        <v>65</v>
      </c>
      <c r="C10" s="7">
        <f>SUM(C4:C9)</f>
        <v>1617</v>
      </c>
      <c r="D10" s="7">
        <f t="shared" ref="D10:P10" si="0">SUM(D4:D9)</f>
        <v>2679</v>
      </c>
      <c r="E10" s="7">
        <f t="shared" si="0"/>
        <v>2341</v>
      </c>
      <c r="F10" s="7">
        <f t="shared" si="0"/>
        <v>2136</v>
      </c>
      <c r="G10" s="7">
        <f t="shared" si="0"/>
        <v>2092</v>
      </c>
      <c r="H10" s="7">
        <f t="shared" si="0"/>
        <v>2050</v>
      </c>
      <c r="I10" s="7">
        <f t="shared" si="0"/>
        <v>2022</v>
      </c>
      <c r="J10" s="7">
        <f t="shared" si="0"/>
        <v>2343</v>
      </c>
      <c r="K10" s="7">
        <f t="shared" si="0"/>
        <v>2652</v>
      </c>
      <c r="L10" s="7">
        <f t="shared" si="0"/>
        <v>2531</v>
      </c>
      <c r="M10" s="7">
        <f t="shared" si="0"/>
        <v>2634</v>
      </c>
      <c r="N10" s="7">
        <f t="shared" si="0"/>
        <v>2341</v>
      </c>
      <c r="O10" s="7">
        <f t="shared" si="0"/>
        <v>2169</v>
      </c>
      <c r="P10" s="7">
        <f t="shared" si="0"/>
        <v>2575</v>
      </c>
      <c r="Q10" s="18">
        <f t="shared" ref="Q10:R10" si="1">SUM(Q4:Q9)</f>
        <v>2739</v>
      </c>
      <c r="R10" s="18">
        <f t="shared" si="1"/>
        <v>2328</v>
      </c>
      <c r="S10" s="18">
        <f t="shared" ref="S10:V10" si="2">SUM(S4:S9)</f>
        <v>2566</v>
      </c>
      <c r="T10" s="18">
        <v>2022</v>
      </c>
      <c r="U10" s="18">
        <v>2115</v>
      </c>
      <c r="V10" s="808">
        <f t="shared" si="2"/>
        <v>2092</v>
      </c>
    </row>
    <row r="11" spans="1:22" x14ac:dyDescent="0.25">
      <c r="A11" s="514"/>
      <c r="B11" s="2" t="s">
        <v>66</v>
      </c>
      <c r="C11" s="20">
        <f>(C10/$C$10)*100</f>
        <v>100</v>
      </c>
      <c r="D11" s="20">
        <f t="shared" ref="D11:P11" si="3">(D10/$C$10)*100</f>
        <v>165.67717996289423</v>
      </c>
      <c r="E11" s="20">
        <f t="shared" si="3"/>
        <v>144.77427334570191</v>
      </c>
      <c r="F11" s="20">
        <f t="shared" si="3"/>
        <v>132.09647495361781</v>
      </c>
      <c r="G11" s="20">
        <f t="shared" si="3"/>
        <v>129.37538651824366</v>
      </c>
      <c r="H11" s="20">
        <f t="shared" si="3"/>
        <v>126.77798392084105</v>
      </c>
      <c r="I11" s="20">
        <f t="shared" si="3"/>
        <v>125.04638218923934</v>
      </c>
      <c r="J11" s="20">
        <f t="shared" si="3"/>
        <v>144.89795918367346</v>
      </c>
      <c r="K11" s="20">
        <f t="shared" si="3"/>
        <v>164.00742115027828</v>
      </c>
      <c r="L11" s="20">
        <f t="shared" si="3"/>
        <v>156.52442795299939</v>
      </c>
      <c r="M11" s="20">
        <f t="shared" si="3"/>
        <v>162.89424860853433</v>
      </c>
      <c r="N11" s="20">
        <f t="shared" si="3"/>
        <v>144.77427334570191</v>
      </c>
      <c r="O11" s="20">
        <f t="shared" si="3"/>
        <v>134.13729128014842</v>
      </c>
      <c r="P11" s="20">
        <f t="shared" si="3"/>
        <v>159.24551638837352</v>
      </c>
      <c r="Q11" s="21">
        <f t="shared" ref="Q11:R11" si="4">(Q10/$C$10)*100</f>
        <v>169.38775510204081</v>
      </c>
      <c r="R11" s="21">
        <f t="shared" si="4"/>
        <v>143.97031539888684</v>
      </c>
      <c r="S11" s="21">
        <f t="shared" ref="S11:V11" si="5">(S10/$C$10)*100</f>
        <v>158.68893011750154</v>
      </c>
      <c r="T11" s="21">
        <v>125.04638218923934</v>
      </c>
      <c r="U11" s="21">
        <v>130.79777365491651</v>
      </c>
      <c r="V11" s="885">
        <f t="shared" si="5"/>
        <v>129.37538651824366</v>
      </c>
    </row>
    <row r="12" spans="1:22" x14ac:dyDescent="0.25">
      <c r="A12" s="514" t="s">
        <v>106</v>
      </c>
      <c r="B12" s="2" t="s">
        <v>79</v>
      </c>
      <c r="C12" s="7">
        <v>159</v>
      </c>
      <c r="D12" s="7">
        <v>528</v>
      </c>
      <c r="E12" s="7">
        <v>419</v>
      </c>
      <c r="F12" s="7">
        <v>443</v>
      </c>
      <c r="G12" s="7">
        <v>394</v>
      </c>
      <c r="H12" s="7">
        <v>401</v>
      </c>
      <c r="I12" s="7">
        <v>382</v>
      </c>
      <c r="J12" s="7">
        <v>395</v>
      </c>
      <c r="K12" s="7">
        <v>475</v>
      </c>
      <c r="L12" s="7">
        <v>468</v>
      </c>
      <c r="M12" s="7">
        <v>425</v>
      </c>
      <c r="N12" s="7">
        <v>402</v>
      </c>
      <c r="O12" s="18">
        <v>329</v>
      </c>
      <c r="P12" s="18">
        <v>479</v>
      </c>
      <c r="Q12" s="18">
        <v>436</v>
      </c>
      <c r="R12" s="18">
        <v>329</v>
      </c>
      <c r="S12" s="18">
        <v>425</v>
      </c>
      <c r="T12" s="18">
        <v>310</v>
      </c>
      <c r="U12" s="18">
        <v>314</v>
      </c>
      <c r="V12" s="885">
        <v>357</v>
      </c>
    </row>
    <row r="13" spans="1:22" x14ac:dyDescent="0.25">
      <c r="A13" s="514"/>
      <c r="B13" s="2" t="s">
        <v>144</v>
      </c>
      <c r="C13" s="7">
        <v>150</v>
      </c>
      <c r="D13" s="7">
        <v>214</v>
      </c>
      <c r="E13" s="7">
        <v>196</v>
      </c>
      <c r="F13" s="7">
        <v>206</v>
      </c>
      <c r="G13" s="7">
        <v>213</v>
      </c>
      <c r="H13" s="7">
        <v>215</v>
      </c>
      <c r="I13" s="7">
        <v>233</v>
      </c>
      <c r="J13" s="7">
        <v>255</v>
      </c>
      <c r="K13" s="7">
        <v>204</v>
      </c>
      <c r="L13" s="7">
        <v>225</v>
      </c>
      <c r="M13" s="7">
        <v>214</v>
      </c>
      <c r="N13" s="7">
        <v>273</v>
      </c>
      <c r="O13" s="18">
        <v>205</v>
      </c>
      <c r="P13" s="18">
        <v>223</v>
      </c>
      <c r="Q13" s="18">
        <v>244</v>
      </c>
      <c r="R13" s="18">
        <v>185</v>
      </c>
      <c r="S13" s="18">
        <v>147</v>
      </c>
      <c r="T13" s="18">
        <v>196</v>
      </c>
      <c r="U13" s="18">
        <v>330</v>
      </c>
      <c r="V13" s="885">
        <v>217</v>
      </c>
    </row>
    <row r="14" spans="1:22" x14ac:dyDescent="0.25">
      <c r="A14" s="514"/>
      <c r="B14" s="2" t="s">
        <v>81</v>
      </c>
      <c r="C14" s="7">
        <v>144</v>
      </c>
      <c r="D14" s="7">
        <v>248</v>
      </c>
      <c r="E14" s="7">
        <v>217</v>
      </c>
      <c r="F14" s="7">
        <v>182</v>
      </c>
      <c r="G14" s="7">
        <v>235</v>
      </c>
      <c r="H14" s="7">
        <v>206</v>
      </c>
      <c r="I14" s="7">
        <v>204</v>
      </c>
      <c r="J14" s="7">
        <v>193</v>
      </c>
      <c r="K14" s="7">
        <v>212</v>
      </c>
      <c r="L14" s="7">
        <v>183</v>
      </c>
      <c r="M14" s="7">
        <v>153</v>
      </c>
      <c r="N14" s="7">
        <v>144</v>
      </c>
      <c r="O14" s="18">
        <v>121</v>
      </c>
      <c r="P14" s="18">
        <v>173</v>
      </c>
      <c r="Q14" s="18">
        <v>158</v>
      </c>
      <c r="R14" s="18">
        <v>156</v>
      </c>
      <c r="S14" s="18">
        <v>187</v>
      </c>
      <c r="T14" s="18">
        <v>147</v>
      </c>
      <c r="U14" s="18">
        <v>202</v>
      </c>
      <c r="V14" s="885">
        <v>184</v>
      </c>
    </row>
    <row r="15" spans="1:22" x14ac:dyDescent="0.25">
      <c r="A15" s="514"/>
      <c r="B15" s="2" t="s">
        <v>140</v>
      </c>
      <c r="C15" s="7" t="s">
        <v>134</v>
      </c>
      <c r="D15" s="7" t="s">
        <v>134</v>
      </c>
      <c r="E15" s="7">
        <v>50</v>
      </c>
      <c r="F15" s="7">
        <v>29</v>
      </c>
      <c r="G15" s="7">
        <v>30</v>
      </c>
      <c r="H15" s="7">
        <v>35</v>
      </c>
      <c r="I15" s="7">
        <v>31</v>
      </c>
      <c r="J15" s="7">
        <v>55</v>
      </c>
      <c r="K15" s="7">
        <v>75</v>
      </c>
      <c r="L15" s="7">
        <v>68</v>
      </c>
      <c r="M15" s="7">
        <v>102</v>
      </c>
      <c r="N15" s="7">
        <v>59</v>
      </c>
      <c r="O15" s="7">
        <v>90</v>
      </c>
      <c r="P15" s="18">
        <v>116</v>
      </c>
      <c r="Q15" s="18">
        <v>124</v>
      </c>
      <c r="R15" s="18">
        <v>124</v>
      </c>
      <c r="S15" s="18">
        <v>683</v>
      </c>
      <c r="T15" s="18">
        <v>647</v>
      </c>
      <c r="U15" s="18">
        <v>576</v>
      </c>
      <c r="V15" s="885">
        <v>365</v>
      </c>
    </row>
    <row r="16" spans="1:22" x14ac:dyDescent="0.25">
      <c r="A16" s="514"/>
      <c r="B16" s="2" t="s">
        <v>65</v>
      </c>
      <c r="C16" s="20">
        <f>SUM(C12:C15)</f>
        <v>453</v>
      </c>
      <c r="D16" s="20">
        <f t="shared" ref="D16:P16" si="6">SUM(D12:D15)</f>
        <v>990</v>
      </c>
      <c r="E16" s="20">
        <f t="shared" si="6"/>
        <v>882</v>
      </c>
      <c r="F16" s="20">
        <f t="shared" si="6"/>
        <v>860</v>
      </c>
      <c r="G16" s="20">
        <f t="shared" si="6"/>
        <v>872</v>
      </c>
      <c r="H16" s="20">
        <f t="shared" si="6"/>
        <v>857</v>
      </c>
      <c r="I16" s="20">
        <f t="shared" si="6"/>
        <v>850</v>
      </c>
      <c r="J16" s="20">
        <f t="shared" si="6"/>
        <v>898</v>
      </c>
      <c r="K16" s="20">
        <f t="shared" si="6"/>
        <v>966</v>
      </c>
      <c r="L16" s="20">
        <f t="shared" si="6"/>
        <v>944</v>
      </c>
      <c r="M16" s="20">
        <f t="shared" si="6"/>
        <v>894</v>
      </c>
      <c r="N16" s="20">
        <f t="shared" si="6"/>
        <v>878</v>
      </c>
      <c r="O16" s="20">
        <f t="shared" si="6"/>
        <v>745</v>
      </c>
      <c r="P16" s="20">
        <f t="shared" si="6"/>
        <v>991</v>
      </c>
      <c r="Q16" s="21">
        <f t="shared" ref="Q16:R16" si="7">SUM(Q12:Q15)</f>
        <v>962</v>
      </c>
      <c r="R16" s="21">
        <f t="shared" si="7"/>
        <v>794</v>
      </c>
      <c r="S16" s="21">
        <f t="shared" ref="S16:V16" si="8">SUM(S12:S15)</f>
        <v>1442</v>
      </c>
      <c r="T16" s="21">
        <v>1300</v>
      </c>
      <c r="U16" s="21">
        <v>1422</v>
      </c>
      <c r="V16" s="885">
        <f t="shared" si="8"/>
        <v>1123</v>
      </c>
    </row>
    <row r="17" spans="1:22" x14ac:dyDescent="0.25">
      <c r="A17" s="514"/>
      <c r="B17" s="2" t="s">
        <v>66</v>
      </c>
      <c r="C17" s="7">
        <f>(C16/$C$16)*100</f>
        <v>100</v>
      </c>
      <c r="D17" s="20">
        <f t="shared" ref="D17:P17" si="9">(D16/$C$16)*100</f>
        <v>218.54304635761591</v>
      </c>
      <c r="E17" s="20">
        <f t="shared" si="9"/>
        <v>194.7019867549669</v>
      </c>
      <c r="F17" s="20">
        <f t="shared" si="9"/>
        <v>189.84547461368652</v>
      </c>
      <c r="G17" s="20">
        <f t="shared" si="9"/>
        <v>192.49448123620309</v>
      </c>
      <c r="H17" s="20">
        <f t="shared" si="9"/>
        <v>189.18322295805737</v>
      </c>
      <c r="I17" s="20">
        <f t="shared" si="9"/>
        <v>187.63796909492274</v>
      </c>
      <c r="J17" s="20">
        <f t="shared" si="9"/>
        <v>198.23399558498895</v>
      </c>
      <c r="K17" s="20">
        <f t="shared" si="9"/>
        <v>213.24503311258275</v>
      </c>
      <c r="L17" s="20">
        <f t="shared" si="9"/>
        <v>208.38852097130243</v>
      </c>
      <c r="M17" s="20">
        <f t="shared" si="9"/>
        <v>197.35099337748346</v>
      </c>
      <c r="N17" s="20">
        <f t="shared" si="9"/>
        <v>193.81898454746135</v>
      </c>
      <c r="O17" s="20">
        <f t="shared" si="9"/>
        <v>164.45916114790288</v>
      </c>
      <c r="P17" s="20">
        <f t="shared" si="9"/>
        <v>218.76379690949227</v>
      </c>
      <c r="Q17" s="21">
        <f t="shared" ref="Q17:R17" si="10">(Q16/$C$16)*100</f>
        <v>212.36203090507729</v>
      </c>
      <c r="R17" s="21">
        <f t="shared" si="10"/>
        <v>175.27593818984548</v>
      </c>
      <c r="S17" s="21">
        <f t="shared" ref="S17:V17" si="11">(S16/$C$16)*100</f>
        <v>318.32229580573949</v>
      </c>
      <c r="T17" s="21">
        <v>286.97571743929359</v>
      </c>
      <c r="U17" s="21">
        <v>313.90728476821192</v>
      </c>
      <c r="V17" s="885">
        <f t="shared" si="11"/>
        <v>247.90286975717439</v>
      </c>
    </row>
    <row r="18" spans="1:22" ht="25.9" customHeight="1" x14ac:dyDescent="0.25">
      <c r="A18" s="507" t="s">
        <v>440</v>
      </c>
      <c r="B18" s="3" t="s">
        <v>65</v>
      </c>
      <c r="C18" s="8">
        <f>SUM(C10,C16)</f>
        <v>2070</v>
      </c>
      <c r="D18" s="8">
        <f t="shared" ref="D18:P18" si="12">SUM(D10,D16)</f>
        <v>3669</v>
      </c>
      <c r="E18" s="8">
        <f t="shared" si="12"/>
        <v>3223</v>
      </c>
      <c r="F18" s="8">
        <f t="shared" si="12"/>
        <v>2996</v>
      </c>
      <c r="G18" s="8">
        <f t="shared" si="12"/>
        <v>2964</v>
      </c>
      <c r="H18" s="8">
        <f t="shared" si="12"/>
        <v>2907</v>
      </c>
      <c r="I18" s="8">
        <f t="shared" si="12"/>
        <v>2872</v>
      </c>
      <c r="J18" s="8">
        <f t="shared" si="12"/>
        <v>3241</v>
      </c>
      <c r="K18" s="8">
        <f t="shared" si="12"/>
        <v>3618</v>
      </c>
      <c r="L18" s="8">
        <f t="shared" si="12"/>
        <v>3475</v>
      </c>
      <c r="M18" s="8">
        <f t="shared" si="12"/>
        <v>3528</v>
      </c>
      <c r="N18" s="8">
        <f t="shared" si="12"/>
        <v>3219</v>
      </c>
      <c r="O18" s="8">
        <f t="shared" si="12"/>
        <v>2914</v>
      </c>
      <c r="P18" s="8">
        <f t="shared" si="12"/>
        <v>3566</v>
      </c>
      <c r="Q18" s="23">
        <f t="shared" ref="Q18:R18" si="13">SUM(Q10,Q16)</f>
        <v>3701</v>
      </c>
      <c r="R18" s="23">
        <f t="shared" si="13"/>
        <v>3122</v>
      </c>
      <c r="S18" s="23">
        <f t="shared" ref="S18:V18" si="14">SUM(S10,S16)</f>
        <v>4008</v>
      </c>
      <c r="T18" s="23">
        <v>3322</v>
      </c>
      <c r="U18" s="23">
        <v>3537</v>
      </c>
      <c r="V18" s="742">
        <f t="shared" si="14"/>
        <v>3215</v>
      </c>
    </row>
    <row r="19" spans="1:22" ht="15.75" thickBot="1" x14ac:dyDescent="0.3">
      <c r="A19" s="508"/>
      <c r="B19" s="5" t="s">
        <v>66</v>
      </c>
      <c r="C19" s="24">
        <f>(C18/$C$18)*100</f>
        <v>100</v>
      </c>
      <c r="D19" s="9">
        <f t="shared" ref="D19:P19" si="15">(D18/$C$18)*100</f>
        <v>177.24637681159422</v>
      </c>
      <c r="E19" s="9">
        <f t="shared" si="15"/>
        <v>155.70048309178745</v>
      </c>
      <c r="F19" s="9">
        <f t="shared" si="15"/>
        <v>144.73429951690821</v>
      </c>
      <c r="G19" s="9">
        <f t="shared" si="15"/>
        <v>143.18840579710147</v>
      </c>
      <c r="H19" s="9">
        <f t="shared" si="15"/>
        <v>140.43478260869566</v>
      </c>
      <c r="I19" s="9">
        <f t="shared" si="15"/>
        <v>138.74396135265701</v>
      </c>
      <c r="J19" s="9">
        <f t="shared" si="15"/>
        <v>156.57004830917873</v>
      </c>
      <c r="K19" s="9">
        <f t="shared" si="15"/>
        <v>174.78260869565216</v>
      </c>
      <c r="L19" s="9">
        <f t="shared" si="15"/>
        <v>167.8743961352657</v>
      </c>
      <c r="M19" s="9">
        <f t="shared" si="15"/>
        <v>170.43478260869566</v>
      </c>
      <c r="N19" s="9">
        <f t="shared" si="15"/>
        <v>155.50724637681159</v>
      </c>
      <c r="O19" s="9">
        <f t="shared" si="15"/>
        <v>140.77294685990339</v>
      </c>
      <c r="P19" s="9">
        <f t="shared" si="15"/>
        <v>172.27053140096618</v>
      </c>
      <c r="Q19" s="25">
        <f t="shared" ref="Q19:R19" si="16">(Q18/$C$18)*100</f>
        <v>178.79227053140096</v>
      </c>
      <c r="R19" s="25">
        <f t="shared" si="16"/>
        <v>150.82125603864733</v>
      </c>
      <c r="S19" s="25">
        <f t="shared" ref="S19:V19" si="17">(S18/$C$18)*100</f>
        <v>193.62318840579712</v>
      </c>
      <c r="T19" s="25">
        <v>160.48309178743963</v>
      </c>
      <c r="U19" s="25">
        <v>170.86956521739128</v>
      </c>
      <c r="V19" s="886">
        <f t="shared" si="17"/>
        <v>155.31400966183574</v>
      </c>
    </row>
    <row r="20" spans="1:22" ht="15.75" thickTop="1" x14ac:dyDescent="0.25">
      <c r="A20" s="383" t="s">
        <v>465</v>
      </c>
    </row>
    <row r="21" spans="1:22" x14ac:dyDescent="0.25">
      <c r="A21" s="1" t="s">
        <v>308</v>
      </c>
      <c r="O21" s="15"/>
      <c r="P21" s="15"/>
      <c r="Q21" s="15"/>
      <c r="R21" s="15"/>
      <c r="S21" s="15"/>
      <c r="T21" s="15"/>
      <c r="U21" s="15"/>
    </row>
    <row r="22" spans="1:22" x14ac:dyDescent="0.25">
      <c r="A22" s="1" t="s">
        <v>143</v>
      </c>
      <c r="O22" s="15"/>
      <c r="P22" s="15"/>
      <c r="Q22" s="15"/>
      <c r="R22" s="15"/>
      <c r="S22" s="15"/>
      <c r="T22" s="15"/>
      <c r="U22" s="15"/>
    </row>
    <row r="23" spans="1:22" x14ac:dyDescent="0.25">
      <c r="A23" s="277" t="s">
        <v>315</v>
      </c>
    </row>
  </sheetData>
  <mergeCells count="6">
    <mergeCell ref="A1:V1"/>
    <mergeCell ref="A18:A19"/>
    <mergeCell ref="A2:A3"/>
    <mergeCell ref="B2:B3"/>
    <mergeCell ref="A4:A11"/>
    <mergeCell ref="A12:A17"/>
  </mergeCells>
  <phoneticPr fontId="0" type="noConversion"/>
  <pageMargins left="0.70866141732283472" right="0.70866141732283472" top="0.74803149606299213" bottom="0.74803149606299213" header="0.31496062992125984" footer="0.31496062992125984"/>
  <pageSetup paperSize="9" scale="70"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G21"/>
  <sheetViews>
    <sheetView zoomScale="75" zoomScaleNormal="75" zoomScalePageLayoutView="75" workbookViewId="0">
      <selection activeCell="Q17" sqref="Q17"/>
    </sheetView>
  </sheetViews>
  <sheetFormatPr defaultRowHeight="15" x14ac:dyDescent="0.25"/>
  <cols>
    <col min="1" max="1" width="36.6640625" style="1" bestFit="1" customWidth="1"/>
    <col min="2" max="2" width="21.5" style="1" bestFit="1" customWidth="1"/>
    <col min="3" max="6" width="10" style="1" customWidth="1"/>
    <col min="7" max="7" width="10.5" style="461" customWidth="1"/>
    <col min="8" max="16384" width="9.33203125" style="1"/>
  </cols>
  <sheetData>
    <row r="1" spans="1:7" ht="29.25" customHeight="1" thickTop="1" x14ac:dyDescent="0.25">
      <c r="A1" s="509" t="s">
        <v>343</v>
      </c>
      <c r="B1" s="510"/>
      <c r="C1" s="510"/>
      <c r="D1" s="510"/>
      <c r="E1" s="510"/>
      <c r="F1" s="510"/>
      <c r="G1" s="511"/>
    </row>
    <row r="2" spans="1:7" x14ac:dyDescent="0.25">
      <c r="A2" s="512" t="s">
        <v>104</v>
      </c>
      <c r="B2" s="513" t="s">
        <v>439</v>
      </c>
      <c r="C2" s="326" t="s">
        <v>454</v>
      </c>
      <c r="D2" s="326" t="s">
        <v>455</v>
      </c>
      <c r="E2" s="326" t="s">
        <v>456</v>
      </c>
      <c r="F2" s="326" t="s">
        <v>456</v>
      </c>
      <c r="G2" s="758" t="s">
        <v>456</v>
      </c>
    </row>
    <row r="3" spans="1:7" x14ac:dyDescent="0.25">
      <c r="A3" s="512"/>
      <c r="B3" s="513"/>
      <c r="C3" s="28">
        <v>41518</v>
      </c>
      <c r="D3" s="229">
        <v>41944</v>
      </c>
      <c r="E3" s="229">
        <v>42370</v>
      </c>
      <c r="F3" s="229">
        <v>42767</v>
      </c>
      <c r="G3" s="884">
        <v>43101</v>
      </c>
    </row>
    <row r="4" spans="1:7" x14ac:dyDescent="0.25">
      <c r="A4" s="514" t="s">
        <v>105</v>
      </c>
      <c r="B4" s="2" t="s">
        <v>7</v>
      </c>
      <c r="C4" s="19">
        <v>638</v>
      </c>
      <c r="D4" s="19">
        <v>991</v>
      </c>
      <c r="E4" s="19">
        <v>1086</v>
      </c>
      <c r="F4" s="19">
        <v>1201</v>
      </c>
      <c r="G4" s="808">
        <v>1274</v>
      </c>
    </row>
    <row r="5" spans="1:7" x14ac:dyDescent="0.25">
      <c r="A5" s="514"/>
      <c r="B5" s="2" t="s">
        <v>37</v>
      </c>
      <c r="C5" s="19">
        <v>77</v>
      </c>
      <c r="D5" s="19">
        <v>118</v>
      </c>
      <c r="E5" s="19">
        <v>81</v>
      </c>
      <c r="F5" s="19">
        <v>111</v>
      </c>
      <c r="G5" s="808">
        <v>109</v>
      </c>
    </row>
    <row r="6" spans="1:7" x14ac:dyDescent="0.25">
      <c r="A6" s="514"/>
      <c r="B6" s="2" t="s">
        <v>75</v>
      </c>
      <c r="C6" s="19">
        <v>203</v>
      </c>
      <c r="D6" s="19">
        <v>256</v>
      </c>
      <c r="E6" s="19">
        <v>182</v>
      </c>
      <c r="F6" s="19">
        <v>164</v>
      </c>
      <c r="G6" s="808">
        <v>219</v>
      </c>
    </row>
    <row r="7" spans="1:7" x14ac:dyDescent="0.25">
      <c r="A7" s="514"/>
      <c r="B7" s="2" t="s">
        <v>76</v>
      </c>
      <c r="C7" s="19">
        <v>184</v>
      </c>
      <c r="D7" s="19">
        <v>224</v>
      </c>
      <c r="E7" s="19">
        <v>176</v>
      </c>
      <c r="F7" s="19">
        <v>191</v>
      </c>
      <c r="G7" s="808">
        <v>199</v>
      </c>
    </row>
    <row r="8" spans="1:7" x14ac:dyDescent="0.25">
      <c r="A8" s="514"/>
      <c r="B8" s="2" t="s">
        <v>77</v>
      </c>
      <c r="C8" s="19">
        <v>189</v>
      </c>
      <c r="D8" s="19">
        <v>267</v>
      </c>
      <c r="E8" s="19">
        <v>208</v>
      </c>
      <c r="F8" s="19">
        <v>235</v>
      </c>
      <c r="G8" s="808">
        <v>210</v>
      </c>
    </row>
    <row r="9" spans="1:7" x14ac:dyDescent="0.25">
      <c r="A9" s="514"/>
      <c r="B9" s="2" t="s">
        <v>78</v>
      </c>
      <c r="C9" s="19">
        <v>36</v>
      </c>
      <c r="D9" s="19">
        <v>68</v>
      </c>
      <c r="E9" s="19">
        <v>47</v>
      </c>
      <c r="F9" s="19">
        <v>33</v>
      </c>
      <c r="G9" s="808">
        <v>26</v>
      </c>
    </row>
    <row r="10" spans="1:7" x14ac:dyDescent="0.25">
      <c r="A10" s="514"/>
      <c r="B10" s="2" t="s">
        <v>65</v>
      </c>
      <c r="C10" s="2">
        <f t="shared" ref="C10:G10" si="0">SUM(C4:C9)</f>
        <v>1327</v>
      </c>
      <c r="D10" s="2">
        <f t="shared" si="0"/>
        <v>1924</v>
      </c>
      <c r="E10" s="2">
        <f t="shared" si="0"/>
        <v>1780</v>
      </c>
      <c r="F10" s="19">
        <v>1935</v>
      </c>
      <c r="G10" s="808">
        <f t="shared" si="0"/>
        <v>2037</v>
      </c>
    </row>
    <row r="11" spans="1:7" x14ac:dyDescent="0.25">
      <c r="A11" s="514"/>
      <c r="B11" s="2" t="s">
        <v>66</v>
      </c>
      <c r="C11" s="20">
        <f>(C10/$C$10)*100</f>
        <v>100</v>
      </c>
      <c r="D11" s="20">
        <f t="shared" ref="D11:G11" si="1">(D10/$C$10)*100</f>
        <v>144.98869630746043</v>
      </c>
      <c r="E11" s="20">
        <f t="shared" si="1"/>
        <v>134.13715146948002</v>
      </c>
      <c r="F11" s="21">
        <v>145.81763376036173</v>
      </c>
      <c r="G11" s="885">
        <f t="shared" si="1"/>
        <v>153.5041446872645</v>
      </c>
    </row>
    <row r="12" spans="1:7" x14ac:dyDescent="0.25">
      <c r="A12" s="514" t="s">
        <v>106</v>
      </c>
      <c r="B12" s="2" t="s">
        <v>79</v>
      </c>
      <c r="C12" s="19">
        <v>175</v>
      </c>
      <c r="D12" s="19">
        <v>248</v>
      </c>
      <c r="E12" s="19">
        <v>135</v>
      </c>
      <c r="F12" s="19">
        <v>192</v>
      </c>
      <c r="G12" s="808">
        <v>216</v>
      </c>
    </row>
    <row r="13" spans="1:7" x14ac:dyDescent="0.25">
      <c r="A13" s="514"/>
      <c r="B13" s="2" t="s">
        <v>80</v>
      </c>
      <c r="C13" s="19">
        <v>191</v>
      </c>
      <c r="D13" s="19">
        <v>166</v>
      </c>
      <c r="E13" s="19">
        <v>209</v>
      </c>
      <c r="F13" s="19">
        <v>289</v>
      </c>
      <c r="G13" s="808">
        <v>229</v>
      </c>
    </row>
    <row r="14" spans="1:7" x14ac:dyDescent="0.25">
      <c r="A14" s="514"/>
      <c r="B14" s="2" t="s">
        <v>81</v>
      </c>
      <c r="C14" s="19">
        <v>56</v>
      </c>
      <c r="D14" s="19">
        <v>144</v>
      </c>
      <c r="E14" s="19">
        <v>115</v>
      </c>
      <c r="F14" s="19">
        <v>104</v>
      </c>
      <c r="G14" s="808">
        <v>140</v>
      </c>
    </row>
    <row r="15" spans="1:7" x14ac:dyDescent="0.25">
      <c r="A15" s="514"/>
      <c r="B15" s="2" t="s">
        <v>140</v>
      </c>
      <c r="C15" s="18">
        <v>56</v>
      </c>
      <c r="D15" s="18">
        <v>393</v>
      </c>
      <c r="E15" s="18">
        <v>368</v>
      </c>
      <c r="F15" s="18">
        <v>291</v>
      </c>
      <c r="G15" s="808">
        <v>214</v>
      </c>
    </row>
    <row r="16" spans="1:7" x14ac:dyDescent="0.25">
      <c r="A16" s="514"/>
      <c r="B16" s="2" t="s">
        <v>65</v>
      </c>
      <c r="C16" s="20">
        <f>SUM(C12:C15)</f>
        <v>478</v>
      </c>
      <c r="D16" s="20">
        <f t="shared" ref="D16:G16" si="2">SUM(D12:D15)</f>
        <v>951</v>
      </c>
      <c r="E16" s="20">
        <f t="shared" si="2"/>
        <v>827</v>
      </c>
      <c r="F16" s="21">
        <v>876</v>
      </c>
      <c r="G16" s="885">
        <f t="shared" si="2"/>
        <v>799</v>
      </c>
    </row>
    <row r="17" spans="1:7" x14ac:dyDescent="0.25">
      <c r="A17" s="514"/>
      <c r="B17" s="2" t="s">
        <v>66</v>
      </c>
      <c r="C17" s="20">
        <f>C16/$C$16*100</f>
        <v>100</v>
      </c>
      <c r="D17" s="20">
        <f t="shared" ref="D17:E17" si="3">D16/$C$16*100</f>
        <v>198.95397489539747</v>
      </c>
      <c r="E17" s="20">
        <f t="shared" si="3"/>
        <v>173.01255230125523</v>
      </c>
      <c r="F17" s="21">
        <v>183.26359832635984</v>
      </c>
      <c r="G17" s="885">
        <f>G16/$C$16*100</f>
        <v>167.15481171548117</v>
      </c>
    </row>
    <row r="18" spans="1:7" ht="25.9" customHeight="1" x14ac:dyDescent="0.25">
      <c r="A18" s="507" t="s">
        <v>440</v>
      </c>
      <c r="B18" s="231" t="s">
        <v>65</v>
      </c>
      <c r="C18" s="8">
        <f t="shared" ref="C18:G18" si="4">SUM(C10,C16)</f>
        <v>1805</v>
      </c>
      <c r="D18" s="8">
        <f t="shared" si="4"/>
        <v>2875</v>
      </c>
      <c r="E18" s="8">
        <f t="shared" si="4"/>
        <v>2607</v>
      </c>
      <c r="F18" s="23">
        <v>2811</v>
      </c>
      <c r="G18" s="742">
        <f t="shared" si="4"/>
        <v>2836</v>
      </c>
    </row>
    <row r="19" spans="1:7" ht="15.75" thickBot="1" x14ac:dyDescent="0.3">
      <c r="A19" s="508"/>
      <c r="B19" s="5" t="s">
        <v>66</v>
      </c>
      <c r="C19" s="9">
        <f>(C18/$C$18)*100</f>
        <v>100</v>
      </c>
      <c r="D19" s="9">
        <f t="shared" ref="D19:G19" si="5">(D18/$C$18)*100</f>
        <v>159.27977839335179</v>
      </c>
      <c r="E19" s="9">
        <f t="shared" si="5"/>
        <v>144.43213296398892</v>
      </c>
      <c r="F19" s="25">
        <v>155.73407202216066</v>
      </c>
      <c r="G19" s="886">
        <f t="shared" si="5"/>
        <v>157.11911357340719</v>
      </c>
    </row>
    <row r="20" spans="1:7" ht="15.75" thickTop="1" x14ac:dyDescent="0.25"/>
    <row r="21" spans="1:7" x14ac:dyDescent="0.25">
      <c r="A21" s="1" t="s">
        <v>308</v>
      </c>
    </row>
  </sheetData>
  <mergeCells count="6">
    <mergeCell ref="A18:A19"/>
    <mergeCell ref="A1:G1"/>
    <mergeCell ref="A2:A3"/>
    <mergeCell ref="B2:B3"/>
    <mergeCell ref="A4:A11"/>
    <mergeCell ref="A12:A17"/>
  </mergeCells>
  <pageMargins left="0.70866141732283472" right="0.70866141732283472" top="0.74803149606299213" bottom="0.74803149606299213" header="0.31496062992125984" footer="0.31496062992125984"/>
  <pageSetup paperSize="9" scale="71"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G22"/>
  <sheetViews>
    <sheetView zoomScale="75" zoomScaleNormal="75" zoomScalePageLayoutView="75" workbookViewId="0">
      <selection activeCell="R25" sqref="Q25:R25"/>
    </sheetView>
  </sheetViews>
  <sheetFormatPr defaultRowHeight="15" x14ac:dyDescent="0.25"/>
  <cols>
    <col min="1" max="1" width="36.6640625" style="1" bestFit="1" customWidth="1"/>
    <col min="2" max="2" width="21.5" style="1" bestFit="1" customWidth="1"/>
    <col min="3" max="6" width="10" style="1" customWidth="1"/>
    <col min="7" max="7" width="10.5" style="461" customWidth="1"/>
    <col min="8" max="16384" width="9.33203125" style="1"/>
  </cols>
  <sheetData>
    <row r="1" spans="1:7" ht="29.25" customHeight="1" thickTop="1" x14ac:dyDescent="0.25">
      <c r="A1" s="509" t="s">
        <v>338</v>
      </c>
      <c r="B1" s="510"/>
      <c r="C1" s="510"/>
      <c r="D1" s="510"/>
      <c r="E1" s="510"/>
      <c r="F1" s="510"/>
      <c r="G1" s="511"/>
    </row>
    <row r="2" spans="1:7" x14ac:dyDescent="0.25">
      <c r="A2" s="512" t="s">
        <v>104</v>
      </c>
      <c r="B2" s="513" t="s">
        <v>439</v>
      </c>
      <c r="C2" s="326" t="s">
        <v>454</v>
      </c>
      <c r="D2" s="326" t="s">
        <v>455</v>
      </c>
      <c r="E2" s="326" t="s">
        <v>456</v>
      </c>
      <c r="F2" s="326" t="s">
        <v>456</v>
      </c>
      <c r="G2" s="758" t="s">
        <v>456</v>
      </c>
    </row>
    <row r="3" spans="1:7" x14ac:dyDescent="0.25">
      <c r="A3" s="512"/>
      <c r="B3" s="513"/>
      <c r="C3" s="28">
        <v>41518</v>
      </c>
      <c r="D3" s="229">
        <v>41944</v>
      </c>
      <c r="E3" s="229">
        <v>42370</v>
      </c>
      <c r="F3" s="229">
        <v>42767</v>
      </c>
      <c r="G3" s="884">
        <v>43101</v>
      </c>
    </row>
    <row r="4" spans="1:7" x14ac:dyDescent="0.25">
      <c r="A4" s="514" t="s">
        <v>105</v>
      </c>
      <c r="B4" s="2" t="s">
        <v>7</v>
      </c>
      <c r="C4" s="19">
        <v>1068</v>
      </c>
      <c r="D4" s="19">
        <v>1747</v>
      </c>
      <c r="E4" s="19">
        <v>1442</v>
      </c>
      <c r="F4" s="19">
        <v>1581</v>
      </c>
      <c r="G4" s="808">
        <v>1735</v>
      </c>
    </row>
    <row r="5" spans="1:7" x14ac:dyDescent="0.25">
      <c r="A5" s="514"/>
      <c r="B5" s="2" t="s">
        <v>37</v>
      </c>
      <c r="C5" s="19">
        <v>223</v>
      </c>
      <c r="D5" s="19">
        <v>287</v>
      </c>
      <c r="E5" s="19">
        <v>311</v>
      </c>
      <c r="F5" s="19">
        <v>403</v>
      </c>
      <c r="G5" s="808">
        <v>345</v>
      </c>
    </row>
    <row r="6" spans="1:7" x14ac:dyDescent="0.25">
      <c r="A6" s="514"/>
      <c r="B6" s="2" t="s">
        <v>75</v>
      </c>
      <c r="C6" s="19">
        <v>264</v>
      </c>
      <c r="D6" s="19">
        <v>350</v>
      </c>
      <c r="E6" s="19">
        <v>240</v>
      </c>
      <c r="F6" s="19">
        <v>263</v>
      </c>
      <c r="G6" s="808">
        <v>369</v>
      </c>
    </row>
    <row r="7" spans="1:7" x14ac:dyDescent="0.25">
      <c r="A7" s="514"/>
      <c r="B7" s="2" t="s">
        <v>76</v>
      </c>
      <c r="C7" s="19">
        <v>224</v>
      </c>
      <c r="D7" s="19">
        <v>390</v>
      </c>
      <c r="E7" s="19">
        <v>270</v>
      </c>
      <c r="F7" s="19">
        <v>348</v>
      </c>
      <c r="G7" s="808">
        <v>386</v>
      </c>
    </row>
    <row r="8" spans="1:7" x14ac:dyDescent="0.25">
      <c r="A8" s="514"/>
      <c r="B8" s="2" t="s">
        <v>77</v>
      </c>
      <c r="C8" s="19">
        <v>311</v>
      </c>
      <c r="D8" s="19">
        <v>507</v>
      </c>
      <c r="E8" s="19">
        <v>429</v>
      </c>
      <c r="F8" s="19">
        <v>379</v>
      </c>
      <c r="G8" s="808">
        <v>433</v>
      </c>
    </row>
    <row r="9" spans="1:7" x14ac:dyDescent="0.25">
      <c r="A9" s="514"/>
      <c r="B9" s="2" t="s">
        <v>78</v>
      </c>
      <c r="C9" s="19">
        <v>117</v>
      </c>
      <c r="D9" s="19">
        <v>133</v>
      </c>
      <c r="E9" s="19">
        <v>86</v>
      </c>
      <c r="F9" s="19">
        <v>143</v>
      </c>
      <c r="G9" s="808">
        <v>117</v>
      </c>
    </row>
    <row r="10" spans="1:7" x14ac:dyDescent="0.25">
      <c r="A10" s="514"/>
      <c r="B10" s="2" t="s">
        <v>65</v>
      </c>
      <c r="C10" s="2">
        <f t="shared" ref="C10:G10" si="0">SUM(C4:C9)</f>
        <v>2207</v>
      </c>
      <c r="D10" s="2">
        <f t="shared" si="0"/>
        <v>3414</v>
      </c>
      <c r="E10" s="2">
        <f t="shared" si="0"/>
        <v>2778</v>
      </c>
      <c r="F10" s="19">
        <v>3117</v>
      </c>
      <c r="G10" s="808">
        <f t="shared" si="0"/>
        <v>3385</v>
      </c>
    </row>
    <row r="11" spans="1:7" x14ac:dyDescent="0.25">
      <c r="A11" s="514"/>
      <c r="B11" s="2" t="s">
        <v>66</v>
      </c>
      <c r="C11" s="20">
        <f>(C10/$C$10)*100</f>
        <v>100</v>
      </c>
      <c r="D11" s="20">
        <f t="shared" ref="D11:G11" si="1">(D10/$C$10)*100</f>
        <v>154.68962392387857</v>
      </c>
      <c r="E11" s="20">
        <f t="shared" si="1"/>
        <v>125.87222473946534</v>
      </c>
      <c r="F11" s="21">
        <v>141.2324422292705</v>
      </c>
      <c r="G11" s="885">
        <f t="shared" si="1"/>
        <v>153.37562301767105</v>
      </c>
    </row>
    <row r="12" spans="1:7" x14ac:dyDescent="0.25">
      <c r="A12" s="514" t="s">
        <v>106</v>
      </c>
      <c r="B12" s="2" t="s">
        <v>79</v>
      </c>
      <c r="C12" s="19">
        <v>239</v>
      </c>
      <c r="D12" s="19">
        <v>355</v>
      </c>
      <c r="E12" s="19">
        <v>160</v>
      </c>
      <c r="F12" s="19">
        <v>201</v>
      </c>
      <c r="G12" s="808">
        <v>219</v>
      </c>
    </row>
    <row r="13" spans="1:7" x14ac:dyDescent="0.25">
      <c r="A13" s="514"/>
      <c r="B13" s="2" t="s">
        <v>80</v>
      </c>
      <c r="C13" s="19">
        <v>404</v>
      </c>
      <c r="D13" s="19">
        <v>158</v>
      </c>
      <c r="E13" s="19">
        <v>358</v>
      </c>
      <c r="F13" s="19">
        <v>476</v>
      </c>
      <c r="G13" s="808">
        <v>436</v>
      </c>
    </row>
    <row r="14" spans="1:7" x14ac:dyDescent="0.25">
      <c r="A14" s="514"/>
      <c r="B14" s="2" t="s">
        <v>81</v>
      </c>
      <c r="C14" s="19">
        <v>239</v>
      </c>
      <c r="D14" s="19">
        <v>340</v>
      </c>
      <c r="E14" s="19">
        <v>442</v>
      </c>
      <c r="F14" s="19">
        <v>376</v>
      </c>
      <c r="G14" s="808">
        <v>455</v>
      </c>
    </row>
    <row r="15" spans="1:7" x14ac:dyDescent="0.25">
      <c r="A15" s="514"/>
      <c r="B15" s="2" t="s">
        <v>140</v>
      </c>
      <c r="C15" s="18">
        <v>162</v>
      </c>
      <c r="D15" s="18">
        <v>689</v>
      </c>
      <c r="E15" s="18">
        <v>615</v>
      </c>
      <c r="F15" s="18">
        <v>532</v>
      </c>
      <c r="G15" s="808">
        <v>587</v>
      </c>
    </row>
    <row r="16" spans="1:7" x14ac:dyDescent="0.25">
      <c r="A16" s="514"/>
      <c r="B16" s="2" t="s">
        <v>65</v>
      </c>
      <c r="C16" s="20">
        <f>SUM(C12:C15)</f>
        <v>1044</v>
      </c>
      <c r="D16" s="20">
        <f t="shared" ref="D16:G16" si="2">SUM(D12:D15)</f>
        <v>1542</v>
      </c>
      <c r="E16" s="20">
        <f t="shared" si="2"/>
        <v>1575</v>
      </c>
      <c r="F16" s="21">
        <v>1585</v>
      </c>
      <c r="G16" s="885">
        <f t="shared" si="2"/>
        <v>1697</v>
      </c>
    </row>
    <row r="17" spans="1:7" x14ac:dyDescent="0.25">
      <c r="A17" s="514"/>
      <c r="B17" s="2" t="s">
        <v>66</v>
      </c>
      <c r="C17" s="20">
        <f>C16/$C$16*100</f>
        <v>100</v>
      </c>
      <c r="D17" s="20">
        <f t="shared" ref="D17:E17" si="3">D16/$C$16*100</f>
        <v>147.70114942528735</v>
      </c>
      <c r="E17" s="20">
        <f t="shared" si="3"/>
        <v>150.86206896551724</v>
      </c>
      <c r="F17" s="21">
        <v>151.81992337164752</v>
      </c>
      <c r="G17" s="885">
        <f>G16/$C$16*100</f>
        <v>162.54789272030652</v>
      </c>
    </row>
    <row r="18" spans="1:7" ht="25.9" customHeight="1" x14ac:dyDescent="0.25">
      <c r="A18" s="507" t="s">
        <v>440</v>
      </c>
      <c r="B18" s="231" t="s">
        <v>65</v>
      </c>
      <c r="C18" s="8">
        <f t="shared" ref="C18:G18" si="4">SUM(C10,C16)</f>
        <v>3251</v>
      </c>
      <c r="D18" s="8">
        <f t="shared" si="4"/>
        <v>4956</v>
      </c>
      <c r="E18" s="8">
        <f t="shared" si="4"/>
        <v>4353</v>
      </c>
      <c r="F18" s="23">
        <v>4702</v>
      </c>
      <c r="G18" s="742">
        <f t="shared" si="4"/>
        <v>5082</v>
      </c>
    </row>
    <row r="19" spans="1:7" ht="15.75" thickBot="1" x14ac:dyDescent="0.3">
      <c r="A19" s="508"/>
      <c r="B19" s="5" t="s">
        <v>66</v>
      </c>
      <c r="C19" s="9">
        <f>(C18/$C$18)*100</f>
        <v>100</v>
      </c>
      <c r="D19" s="9">
        <f t="shared" ref="D19:G19" si="5">(D18/$C$18)*100</f>
        <v>152.44540141494923</v>
      </c>
      <c r="E19" s="9">
        <f t="shared" si="5"/>
        <v>133.8972623808059</v>
      </c>
      <c r="F19" s="25">
        <v>144.63242079360197</v>
      </c>
      <c r="G19" s="886">
        <f t="shared" si="5"/>
        <v>156.32113195939712</v>
      </c>
    </row>
    <row r="20" spans="1:7" ht="15.75" thickTop="1" x14ac:dyDescent="0.25"/>
    <row r="21" spans="1:7" x14ac:dyDescent="0.25">
      <c r="A21" s="1" t="s">
        <v>308</v>
      </c>
    </row>
    <row r="22" spans="1:7" x14ac:dyDescent="0.25">
      <c r="A22" s="277" t="s">
        <v>315</v>
      </c>
    </row>
  </sheetData>
  <mergeCells count="6">
    <mergeCell ref="A18:A19"/>
    <mergeCell ref="A1:G1"/>
    <mergeCell ref="A2:A3"/>
    <mergeCell ref="B2:B3"/>
    <mergeCell ref="A4:A11"/>
    <mergeCell ref="A12:A17"/>
  </mergeCells>
  <pageMargins left="0.70866141732283472" right="0.70866141732283472" top="0.74803149606299213" bottom="0.74803149606299213" header="0.31496062992125984" footer="0.31496062992125984"/>
  <pageSetup paperSize="9" scale="70"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G23"/>
  <sheetViews>
    <sheetView zoomScale="75" zoomScaleNormal="75" zoomScalePageLayoutView="75" workbookViewId="0">
      <selection activeCell="M13" sqref="M13"/>
    </sheetView>
  </sheetViews>
  <sheetFormatPr defaultRowHeight="15" x14ac:dyDescent="0.25"/>
  <cols>
    <col min="1" max="1" width="18.5" style="1" customWidth="1"/>
    <col min="2" max="2" width="26.1640625" style="1" customWidth="1"/>
    <col min="3" max="3" width="10.1640625" style="1" customWidth="1"/>
    <col min="4" max="4" width="11" style="1" customWidth="1"/>
    <col min="5" max="6" width="10.5" style="1" customWidth="1"/>
    <col min="7" max="7" width="11" style="461" customWidth="1"/>
    <col min="8" max="16384" width="9.33203125" style="1"/>
  </cols>
  <sheetData>
    <row r="1" spans="1:7" ht="31.5" customHeight="1" thickTop="1" x14ac:dyDescent="0.25">
      <c r="A1" s="523" t="s">
        <v>342</v>
      </c>
      <c r="B1" s="524"/>
      <c r="C1" s="524"/>
      <c r="D1" s="525"/>
      <c r="E1" s="525"/>
      <c r="F1" s="525"/>
      <c r="G1" s="526"/>
    </row>
    <row r="2" spans="1:7" x14ac:dyDescent="0.25">
      <c r="A2" s="512" t="s">
        <v>104</v>
      </c>
      <c r="B2" s="513" t="s">
        <v>439</v>
      </c>
      <c r="C2" s="17" t="s">
        <v>456</v>
      </c>
      <c r="D2" s="17" t="s">
        <v>456</v>
      </c>
      <c r="E2" s="17" t="s">
        <v>457</v>
      </c>
      <c r="F2" s="447" t="s">
        <v>536</v>
      </c>
      <c r="G2" s="887" t="s">
        <v>536</v>
      </c>
    </row>
    <row r="3" spans="1:7" x14ac:dyDescent="0.25">
      <c r="A3" s="512"/>
      <c r="B3" s="513"/>
      <c r="C3" s="237">
        <v>41518</v>
      </c>
      <c r="D3" s="238">
        <v>41944</v>
      </c>
      <c r="E3" s="28">
        <v>42339</v>
      </c>
      <c r="F3" s="28">
        <v>42767</v>
      </c>
      <c r="G3" s="888">
        <v>43132</v>
      </c>
    </row>
    <row r="4" spans="1:7" x14ac:dyDescent="0.25">
      <c r="A4" s="507" t="s">
        <v>108</v>
      </c>
      <c r="B4" s="2" t="s">
        <v>85</v>
      </c>
      <c r="C4" s="230">
        <v>254</v>
      </c>
      <c r="D4" s="2">
        <v>274</v>
      </c>
      <c r="E4" s="19">
        <v>338</v>
      </c>
      <c r="F4" s="19">
        <v>384</v>
      </c>
      <c r="G4" s="808">
        <v>441</v>
      </c>
    </row>
    <row r="5" spans="1:7" x14ac:dyDescent="0.25">
      <c r="A5" s="507"/>
      <c r="B5" s="2" t="s">
        <v>86</v>
      </c>
      <c r="C5" s="230">
        <v>179</v>
      </c>
      <c r="D5" s="2">
        <v>203</v>
      </c>
      <c r="E5" s="19">
        <v>313</v>
      </c>
      <c r="F5" s="19">
        <v>330</v>
      </c>
      <c r="G5" s="808">
        <v>327</v>
      </c>
    </row>
    <row r="6" spans="1:7" x14ac:dyDescent="0.25">
      <c r="A6" s="507"/>
      <c r="B6" s="2" t="s">
        <v>87</v>
      </c>
      <c r="C6" s="230">
        <v>99</v>
      </c>
      <c r="D6" s="2">
        <v>127</v>
      </c>
      <c r="E6" s="19">
        <v>157</v>
      </c>
      <c r="F6" s="19">
        <v>154</v>
      </c>
      <c r="G6" s="808">
        <v>173</v>
      </c>
    </row>
    <row r="7" spans="1:7" x14ac:dyDescent="0.25">
      <c r="A7" s="507"/>
      <c r="B7" s="2" t="s">
        <v>109</v>
      </c>
      <c r="C7" s="230">
        <v>60</v>
      </c>
      <c r="D7" s="2">
        <v>52</v>
      </c>
      <c r="E7" s="19">
        <v>122</v>
      </c>
      <c r="F7" s="19">
        <v>106</v>
      </c>
      <c r="G7" s="808">
        <v>126</v>
      </c>
    </row>
    <row r="8" spans="1:7" x14ac:dyDescent="0.25">
      <c r="A8" s="507"/>
      <c r="B8" s="2" t="s">
        <v>89</v>
      </c>
      <c r="C8" s="230">
        <v>73</v>
      </c>
      <c r="D8" s="2">
        <v>54</v>
      </c>
      <c r="E8" s="19">
        <v>88</v>
      </c>
      <c r="F8" s="19">
        <v>50</v>
      </c>
      <c r="G8" s="808">
        <v>114</v>
      </c>
    </row>
    <row r="9" spans="1:7" x14ac:dyDescent="0.25">
      <c r="A9" s="507"/>
      <c r="B9" s="2" t="s">
        <v>90</v>
      </c>
      <c r="C9" s="230">
        <v>61</v>
      </c>
      <c r="D9" s="2">
        <v>55</v>
      </c>
      <c r="E9" s="19">
        <v>64</v>
      </c>
      <c r="F9" s="19">
        <v>84</v>
      </c>
      <c r="G9" s="808">
        <v>83</v>
      </c>
    </row>
    <row r="10" spans="1:7" x14ac:dyDescent="0.25">
      <c r="A10" s="507"/>
      <c r="B10" s="2" t="s">
        <v>65</v>
      </c>
      <c r="C10" s="230">
        <f>SUM(C4:C9)</f>
        <v>726</v>
      </c>
      <c r="D10" s="230">
        <f t="shared" ref="D10:E10" si="0">SUM(D4:D9)</f>
        <v>765</v>
      </c>
      <c r="E10" s="230">
        <f t="shared" si="0"/>
        <v>1082</v>
      </c>
      <c r="F10" s="18">
        <v>1108</v>
      </c>
      <c r="G10" s="761">
        <f>SUM(G4:G9)</f>
        <v>1264</v>
      </c>
    </row>
    <row r="11" spans="1:7" x14ac:dyDescent="0.25">
      <c r="A11" s="507"/>
      <c r="B11" s="2" t="s">
        <v>66</v>
      </c>
      <c r="C11" s="20">
        <f>(C10/$C$10)*100</f>
        <v>100</v>
      </c>
      <c r="D11" s="20">
        <f t="shared" ref="D11:G11" si="1">(D10/$C$10)*100</f>
        <v>105.37190082644628</v>
      </c>
      <c r="E11" s="20">
        <f t="shared" si="1"/>
        <v>149.03581267217632</v>
      </c>
      <c r="F11" s="20">
        <v>152.61707988980717</v>
      </c>
      <c r="G11" s="885">
        <f t="shared" si="1"/>
        <v>174.10468319559229</v>
      </c>
    </row>
    <row r="12" spans="1:7" x14ac:dyDescent="0.25">
      <c r="A12" s="507" t="s">
        <v>110</v>
      </c>
      <c r="B12" s="2" t="s">
        <v>91</v>
      </c>
      <c r="C12" s="230">
        <v>69</v>
      </c>
      <c r="D12" s="2">
        <v>53</v>
      </c>
      <c r="E12" s="19">
        <v>86</v>
      </c>
      <c r="F12" s="19">
        <v>101</v>
      </c>
      <c r="G12" s="808">
        <v>90</v>
      </c>
    </row>
    <row r="13" spans="1:7" x14ac:dyDescent="0.25">
      <c r="A13" s="507"/>
      <c r="B13" s="2" t="s">
        <v>92</v>
      </c>
      <c r="C13" s="230">
        <v>74</v>
      </c>
      <c r="D13" s="2">
        <v>89</v>
      </c>
      <c r="E13" s="19">
        <v>84</v>
      </c>
      <c r="F13" s="19">
        <v>73</v>
      </c>
      <c r="G13" s="808">
        <v>117</v>
      </c>
    </row>
    <row r="14" spans="1:7" x14ac:dyDescent="0.25">
      <c r="A14" s="507"/>
      <c r="B14" s="2" t="s">
        <v>141</v>
      </c>
      <c r="C14" s="230">
        <v>27</v>
      </c>
      <c r="D14" s="31">
        <v>27</v>
      </c>
      <c r="E14" s="32">
        <v>36</v>
      </c>
      <c r="F14" s="32">
        <v>26</v>
      </c>
      <c r="G14" s="808">
        <v>35</v>
      </c>
    </row>
    <row r="15" spans="1:7" x14ac:dyDescent="0.25">
      <c r="A15" s="507"/>
      <c r="B15" s="451" t="s">
        <v>539</v>
      </c>
      <c r="C15" s="230" t="s">
        <v>134</v>
      </c>
      <c r="D15" s="33" t="s">
        <v>134</v>
      </c>
      <c r="E15" s="34" t="s">
        <v>134</v>
      </c>
      <c r="F15" s="34" t="s">
        <v>134</v>
      </c>
      <c r="G15" s="889" t="s">
        <v>134</v>
      </c>
    </row>
    <row r="16" spans="1:7" x14ac:dyDescent="0.25">
      <c r="A16" s="507"/>
      <c r="B16" s="2" t="s">
        <v>289</v>
      </c>
      <c r="C16" s="230" t="s">
        <v>134</v>
      </c>
      <c r="D16" s="33">
        <v>12</v>
      </c>
      <c r="E16" s="34">
        <v>19</v>
      </c>
      <c r="F16" s="34">
        <v>16</v>
      </c>
      <c r="G16" s="808">
        <v>11</v>
      </c>
    </row>
    <row r="17" spans="1:7" x14ac:dyDescent="0.25">
      <c r="A17" s="507"/>
      <c r="B17" s="2" t="s">
        <v>65</v>
      </c>
      <c r="C17" s="230">
        <f t="shared" ref="C17:G17" si="2">SUM(C12:C16)</f>
        <v>170</v>
      </c>
      <c r="D17" s="230">
        <f t="shared" si="2"/>
        <v>181</v>
      </c>
      <c r="E17" s="230">
        <f>SUM(E12:E16)</f>
        <v>225</v>
      </c>
      <c r="F17" s="18">
        <v>216</v>
      </c>
      <c r="G17" s="761">
        <f t="shared" si="2"/>
        <v>253</v>
      </c>
    </row>
    <row r="18" spans="1:7" x14ac:dyDescent="0.25">
      <c r="A18" s="507"/>
      <c r="B18" s="2" t="s">
        <v>66</v>
      </c>
      <c r="C18" s="20">
        <f>(C17/$C$17)*100</f>
        <v>100</v>
      </c>
      <c r="D18" s="20">
        <f t="shared" ref="D18:G18" si="3">(D17/$C$17)*100</f>
        <v>106.47058823529412</v>
      </c>
      <c r="E18" s="21">
        <f t="shared" si="3"/>
        <v>132.35294117647058</v>
      </c>
      <c r="F18" s="21">
        <v>127.05882352941175</v>
      </c>
      <c r="G18" s="885">
        <f t="shared" si="3"/>
        <v>148.8235294117647</v>
      </c>
    </row>
    <row r="19" spans="1:7" ht="25.9" customHeight="1" x14ac:dyDescent="0.25">
      <c r="A19" s="507" t="s">
        <v>440</v>
      </c>
      <c r="B19" s="231" t="s">
        <v>65</v>
      </c>
      <c r="C19" s="22">
        <f>SUM(C10,C17)</f>
        <v>896</v>
      </c>
      <c r="D19" s="22">
        <f t="shared" ref="D19:E19" si="4">SUM(D10,D17)</f>
        <v>946</v>
      </c>
      <c r="E19" s="22">
        <f t="shared" si="4"/>
        <v>1307</v>
      </c>
      <c r="F19" s="26">
        <v>1324</v>
      </c>
      <c r="G19" s="659">
        <f>SUM(G10,G17)</f>
        <v>1517</v>
      </c>
    </row>
    <row r="20" spans="1:7" ht="15.75" thickBot="1" x14ac:dyDescent="0.3">
      <c r="A20" s="508"/>
      <c r="B20" s="5" t="s">
        <v>66</v>
      </c>
      <c r="C20" s="9">
        <f>(C19/$C$19)*100</f>
        <v>100</v>
      </c>
      <c r="D20" s="9">
        <f t="shared" ref="D20:G20" si="5">(D19/$C$19)*100</f>
        <v>105.58035714285714</v>
      </c>
      <c r="E20" s="25">
        <f t="shared" si="5"/>
        <v>145.87053571428572</v>
      </c>
      <c r="F20" s="25">
        <v>147.76785714285714</v>
      </c>
      <c r="G20" s="886">
        <f t="shared" si="5"/>
        <v>169.30803571428572</v>
      </c>
    </row>
    <row r="21" spans="1:7" ht="15.75" thickTop="1" x14ac:dyDescent="0.25">
      <c r="A21" s="521" t="s">
        <v>537</v>
      </c>
      <c r="B21" s="522"/>
      <c r="C21" s="522"/>
      <c r="D21" s="522"/>
      <c r="E21" s="522"/>
      <c r="F21" s="522"/>
      <c r="G21" s="522"/>
    </row>
    <row r="22" spans="1:7" x14ac:dyDescent="0.25">
      <c r="A22" s="450" t="s">
        <v>540</v>
      </c>
      <c r="C22" s="15"/>
    </row>
    <row r="23" spans="1:7" x14ac:dyDescent="0.25">
      <c r="A23" s="383" t="s">
        <v>459</v>
      </c>
    </row>
  </sheetData>
  <mergeCells count="7">
    <mergeCell ref="A21:G21"/>
    <mergeCell ref="A19:A20"/>
    <mergeCell ref="A1:G1"/>
    <mergeCell ref="A2:A3"/>
    <mergeCell ref="B2:B3"/>
    <mergeCell ref="A4:A11"/>
    <mergeCell ref="A12:A18"/>
  </mergeCells>
  <pageMargins left="0.70866141732283472" right="0.70866141732283472" top="0.74803149606299213" bottom="0.74803149606299213" header="0.31496062992125984" footer="0.31496062992125984"/>
  <pageSetup paperSize="9" scale="6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V24"/>
  <sheetViews>
    <sheetView zoomScale="75" zoomScaleNormal="75" zoomScalePageLayoutView="75" workbookViewId="0">
      <selection activeCell="AC20" sqref="AC20"/>
    </sheetView>
  </sheetViews>
  <sheetFormatPr defaultRowHeight="15" x14ac:dyDescent="0.25"/>
  <cols>
    <col min="1" max="1" width="16.5" style="1" bestFit="1" customWidth="1"/>
    <col min="2" max="2" width="23.5" style="1" bestFit="1" customWidth="1"/>
    <col min="3" max="21" width="9.33203125" style="1"/>
    <col min="22" max="22" width="9.33203125" style="461"/>
    <col min="23" max="16384" width="9.33203125" style="1"/>
  </cols>
  <sheetData>
    <row r="1" spans="1:22" ht="15.75" thickTop="1" x14ac:dyDescent="0.25">
      <c r="A1" s="523" t="s">
        <v>365</v>
      </c>
      <c r="B1" s="524"/>
      <c r="C1" s="524"/>
      <c r="D1" s="524"/>
      <c r="E1" s="524"/>
      <c r="F1" s="524"/>
      <c r="G1" s="524"/>
      <c r="H1" s="524"/>
      <c r="I1" s="524"/>
      <c r="J1" s="524"/>
      <c r="K1" s="524"/>
      <c r="L1" s="524"/>
      <c r="M1" s="524"/>
      <c r="N1" s="524"/>
      <c r="O1" s="524"/>
      <c r="P1" s="524"/>
      <c r="Q1" s="524"/>
      <c r="R1" s="525"/>
      <c r="S1" s="525"/>
      <c r="T1" s="525"/>
      <c r="U1" s="525"/>
      <c r="V1" s="526"/>
    </row>
    <row r="2" spans="1:22" x14ac:dyDescent="0.25">
      <c r="A2" s="512" t="s">
        <v>104</v>
      </c>
      <c r="B2" s="513" t="s">
        <v>453</v>
      </c>
      <c r="C2" s="327" t="s">
        <v>457</v>
      </c>
      <c r="D2" s="327" t="s">
        <v>457</v>
      </c>
      <c r="E2" s="327" t="s">
        <v>457</v>
      </c>
      <c r="F2" s="327" t="s">
        <v>457</v>
      </c>
      <c r="G2" s="327" t="s">
        <v>457</v>
      </c>
      <c r="H2" s="327" t="s">
        <v>457</v>
      </c>
      <c r="I2" s="327" t="s">
        <v>457</v>
      </c>
      <c r="J2" s="327" t="s">
        <v>457</v>
      </c>
      <c r="K2" s="327" t="s">
        <v>457</v>
      </c>
      <c r="L2" s="327" t="s">
        <v>457</v>
      </c>
      <c r="M2" s="448" t="s">
        <v>536</v>
      </c>
      <c r="N2" s="327" t="s">
        <v>457</v>
      </c>
      <c r="O2" s="327" t="s">
        <v>457</v>
      </c>
      <c r="P2" s="327" t="s">
        <v>457</v>
      </c>
      <c r="Q2" s="327" t="s">
        <v>457</v>
      </c>
      <c r="R2" s="327" t="s">
        <v>457</v>
      </c>
      <c r="S2" s="327" t="s">
        <v>456</v>
      </c>
      <c r="T2" s="327" t="s">
        <v>457</v>
      </c>
      <c r="U2" s="449" t="s">
        <v>536</v>
      </c>
      <c r="V2" s="890" t="s">
        <v>536</v>
      </c>
    </row>
    <row r="3" spans="1:22" x14ac:dyDescent="0.25">
      <c r="A3" s="512"/>
      <c r="B3" s="513"/>
      <c r="C3" s="16">
        <v>1992</v>
      </c>
      <c r="D3" s="16">
        <v>1999</v>
      </c>
      <c r="E3" s="16">
        <v>2000</v>
      </c>
      <c r="F3" s="16">
        <v>2001</v>
      </c>
      <c r="G3" s="16">
        <v>2002</v>
      </c>
      <c r="H3" s="16">
        <v>2003</v>
      </c>
      <c r="I3" s="16">
        <v>2004</v>
      </c>
      <c r="J3" s="16">
        <v>2005</v>
      </c>
      <c r="K3" s="16">
        <v>2006</v>
      </c>
      <c r="L3" s="16">
        <v>2007</v>
      </c>
      <c r="M3" s="22">
        <v>2008</v>
      </c>
      <c r="N3" s="22">
        <v>2009</v>
      </c>
      <c r="O3" s="22">
        <v>2010</v>
      </c>
      <c r="P3" s="22">
        <v>2011</v>
      </c>
      <c r="Q3" s="22">
        <v>2012</v>
      </c>
      <c r="R3" s="3">
        <v>2013</v>
      </c>
      <c r="S3" s="27">
        <v>2014</v>
      </c>
      <c r="T3" s="28">
        <v>42339</v>
      </c>
      <c r="U3" s="28">
        <v>42767</v>
      </c>
      <c r="V3" s="888">
        <v>43132</v>
      </c>
    </row>
    <row r="4" spans="1:22" x14ac:dyDescent="0.25">
      <c r="A4" s="507" t="s">
        <v>108</v>
      </c>
      <c r="B4" s="2" t="s">
        <v>85</v>
      </c>
      <c r="C4" s="7">
        <v>497</v>
      </c>
      <c r="D4" s="7">
        <v>874</v>
      </c>
      <c r="E4" s="7">
        <v>811</v>
      </c>
      <c r="F4" s="7">
        <v>709</v>
      </c>
      <c r="G4" s="7">
        <v>756</v>
      </c>
      <c r="H4" s="7">
        <v>811</v>
      </c>
      <c r="I4" s="7">
        <v>761</v>
      </c>
      <c r="J4" s="7">
        <v>671</v>
      </c>
      <c r="K4" s="7">
        <v>638</v>
      </c>
      <c r="L4" s="7">
        <v>514</v>
      </c>
      <c r="M4" s="7">
        <v>726</v>
      </c>
      <c r="N4" s="7">
        <v>544</v>
      </c>
      <c r="O4" s="7">
        <v>715</v>
      </c>
      <c r="P4" s="7">
        <v>754</v>
      </c>
      <c r="Q4" s="7">
        <v>742</v>
      </c>
      <c r="R4" s="2">
        <v>728</v>
      </c>
      <c r="S4" s="19">
        <v>747</v>
      </c>
      <c r="T4" s="19">
        <v>796</v>
      </c>
      <c r="U4" s="19">
        <v>914</v>
      </c>
      <c r="V4" s="808">
        <v>903</v>
      </c>
    </row>
    <row r="5" spans="1:22" x14ac:dyDescent="0.25">
      <c r="A5" s="507"/>
      <c r="B5" s="2" t="s">
        <v>86</v>
      </c>
      <c r="C5" s="7">
        <v>305</v>
      </c>
      <c r="D5" s="7">
        <v>675</v>
      </c>
      <c r="E5" s="7">
        <v>653</v>
      </c>
      <c r="F5" s="7">
        <v>571</v>
      </c>
      <c r="G5" s="7">
        <v>531</v>
      </c>
      <c r="H5" s="7">
        <v>577</v>
      </c>
      <c r="I5" s="7">
        <v>674</v>
      </c>
      <c r="J5" s="7">
        <v>572</v>
      </c>
      <c r="K5" s="7">
        <v>597</v>
      </c>
      <c r="L5" s="7">
        <v>504</v>
      </c>
      <c r="M5" s="7">
        <v>640</v>
      </c>
      <c r="N5" s="7">
        <v>567</v>
      </c>
      <c r="O5" s="7">
        <v>698</v>
      </c>
      <c r="P5" s="7">
        <v>747</v>
      </c>
      <c r="Q5" s="7">
        <v>733</v>
      </c>
      <c r="R5" s="2">
        <v>784</v>
      </c>
      <c r="S5" s="19">
        <v>593</v>
      </c>
      <c r="T5" s="19">
        <v>869</v>
      </c>
      <c r="U5" s="19">
        <v>805</v>
      </c>
      <c r="V5" s="808">
        <v>873</v>
      </c>
    </row>
    <row r="6" spans="1:22" x14ac:dyDescent="0.25">
      <c r="A6" s="507"/>
      <c r="B6" s="2" t="s">
        <v>87</v>
      </c>
      <c r="C6" s="7">
        <v>237</v>
      </c>
      <c r="D6" s="7">
        <v>374</v>
      </c>
      <c r="E6" s="7">
        <v>478</v>
      </c>
      <c r="F6" s="7">
        <v>390</v>
      </c>
      <c r="G6" s="7">
        <v>418</v>
      </c>
      <c r="H6" s="7">
        <v>421</v>
      </c>
      <c r="I6" s="7">
        <v>402</v>
      </c>
      <c r="J6" s="7">
        <v>405</v>
      </c>
      <c r="K6" s="7">
        <v>477</v>
      </c>
      <c r="L6" s="7">
        <v>425</v>
      </c>
      <c r="M6" s="7">
        <v>409</v>
      </c>
      <c r="N6" s="7">
        <v>410</v>
      </c>
      <c r="O6" s="7">
        <v>389</v>
      </c>
      <c r="P6" s="7">
        <v>520</v>
      </c>
      <c r="Q6" s="7">
        <v>594</v>
      </c>
      <c r="R6" s="2">
        <v>560</v>
      </c>
      <c r="S6" s="19">
        <v>523</v>
      </c>
      <c r="T6" s="19">
        <v>501</v>
      </c>
      <c r="U6" s="19">
        <v>655</v>
      </c>
      <c r="V6" s="808">
        <v>735</v>
      </c>
    </row>
    <row r="7" spans="1:22" x14ac:dyDescent="0.25">
      <c r="A7" s="507"/>
      <c r="B7" s="2" t="s">
        <v>109</v>
      </c>
      <c r="C7" s="7">
        <v>178</v>
      </c>
      <c r="D7" s="7">
        <v>282</v>
      </c>
      <c r="E7" s="7">
        <v>263</v>
      </c>
      <c r="F7" s="7">
        <v>266</v>
      </c>
      <c r="G7" s="7">
        <v>282</v>
      </c>
      <c r="H7" s="7">
        <v>281</v>
      </c>
      <c r="I7" s="7">
        <v>307</v>
      </c>
      <c r="J7" s="7">
        <v>284</v>
      </c>
      <c r="K7" s="7">
        <v>279</v>
      </c>
      <c r="L7" s="7">
        <v>251</v>
      </c>
      <c r="M7" s="7">
        <v>254</v>
      </c>
      <c r="N7" s="7">
        <v>262</v>
      </c>
      <c r="O7" s="7">
        <v>340</v>
      </c>
      <c r="P7" s="7">
        <v>351</v>
      </c>
      <c r="Q7" s="7">
        <v>403</v>
      </c>
      <c r="R7" s="2">
        <v>434</v>
      </c>
      <c r="S7" s="19">
        <v>333</v>
      </c>
      <c r="T7" s="19">
        <v>394</v>
      </c>
      <c r="U7" s="19">
        <v>383</v>
      </c>
      <c r="V7" s="808">
        <v>468</v>
      </c>
    </row>
    <row r="8" spans="1:22" x14ac:dyDescent="0.25">
      <c r="A8" s="507"/>
      <c r="B8" s="2" t="s">
        <v>89</v>
      </c>
      <c r="C8" s="7">
        <v>162</v>
      </c>
      <c r="D8" s="7">
        <v>354</v>
      </c>
      <c r="E8" s="7">
        <v>406</v>
      </c>
      <c r="F8" s="7">
        <v>279</v>
      </c>
      <c r="G8" s="7">
        <v>266</v>
      </c>
      <c r="H8" s="7">
        <v>259</v>
      </c>
      <c r="I8" s="7">
        <v>289</v>
      </c>
      <c r="J8" s="7">
        <v>221</v>
      </c>
      <c r="K8" s="7">
        <v>257</v>
      </c>
      <c r="L8" s="7">
        <v>226</v>
      </c>
      <c r="M8" s="7">
        <v>304</v>
      </c>
      <c r="N8" s="7">
        <v>188</v>
      </c>
      <c r="O8" s="7">
        <v>274</v>
      </c>
      <c r="P8" s="7">
        <v>294</v>
      </c>
      <c r="Q8" s="7">
        <v>297</v>
      </c>
      <c r="R8" s="2">
        <v>306</v>
      </c>
      <c r="S8" s="19">
        <v>339</v>
      </c>
      <c r="T8" s="19">
        <v>368</v>
      </c>
      <c r="U8" s="19">
        <v>283</v>
      </c>
      <c r="V8" s="808">
        <v>434</v>
      </c>
    </row>
    <row r="9" spans="1:22" x14ac:dyDescent="0.25">
      <c r="A9" s="507"/>
      <c r="B9" s="2" t="s">
        <v>90</v>
      </c>
      <c r="C9" s="7">
        <v>91</v>
      </c>
      <c r="D9" s="7">
        <v>212</v>
      </c>
      <c r="E9" s="7">
        <v>175</v>
      </c>
      <c r="F9" s="7">
        <v>181</v>
      </c>
      <c r="G9" s="7">
        <v>158</v>
      </c>
      <c r="H9" s="7">
        <v>155</v>
      </c>
      <c r="I9" s="7">
        <v>242</v>
      </c>
      <c r="J9" s="7">
        <v>173</v>
      </c>
      <c r="K9" s="7">
        <v>152</v>
      </c>
      <c r="L9" s="7">
        <v>156</v>
      </c>
      <c r="M9" s="7">
        <v>179</v>
      </c>
      <c r="N9" s="7">
        <v>133</v>
      </c>
      <c r="O9" s="7">
        <v>211</v>
      </c>
      <c r="P9" s="7">
        <v>239</v>
      </c>
      <c r="Q9" s="7">
        <v>213</v>
      </c>
      <c r="R9" s="2">
        <v>248</v>
      </c>
      <c r="S9" s="19">
        <v>203</v>
      </c>
      <c r="T9" s="19">
        <v>243</v>
      </c>
      <c r="U9" s="19">
        <v>276</v>
      </c>
      <c r="V9" s="808">
        <v>364</v>
      </c>
    </row>
    <row r="10" spans="1:22" x14ac:dyDescent="0.25">
      <c r="A10" s="507"/>
      <c r="B10" s="2" t="s">
        <v>65</v>
      </c>
      <c r="C10" s="7">
        <f>SUM(C4:C9)</f>
        <v>1470</v>
      </c>
      <c r="D10" s="7">
        <f t="shared" ref="D10:T10" si="0">SUM(D4:D9)</f>
        <v>2771</v>
      </c>
      <c r="E10" s="7">
        <f t="shared" si="0"/>
        <v>2786</v>
      </c>
      <c r="F10" s="7">
        <f t="shared" si="0"/>
        <v>2396</v>
      </c>
      <c r="G10" s="7">
        <f t="shared" si="0"/>
        <v>2411</v>
      </c>
      <c r="H10" s="7">
        <f t="shared" si="0"/>
        <v>2504</v>
      </c>
      <c r="I10" s="7">
        <f t="shared" si="0"/>
        <v>2675</v>
      </c>
      <c r="J10" s="7">
        <f t="shared" si="0"/>
        <v>2326</v>
      </c>
      <c r="K10" s="7">
        <f t="shared" si="0"/>
        <v>2400</v>
      </c>
      <c r="L10" s="7">
        <f t="shared" si="0"/>
        <v>2076</v>
      </c>
      <c r="M10" s="7">
        <f t="shared" si="0"/>
        <v>2512</v>
      </c>
      <c r="N10" s="7">
        <f t="shared" si="0"/>
        <v>2104</v>
      </c>
      <c r="O10" s="7">
        <f t="shared" si="0"/>
        <v>2627</v>
      </c>
      <c r="P10" s="7">
        <f t="shared" si="0"/>
        <v>2905</v>
      </c>
      <c r="Q10" s="7">
        <f>SUM(Q4:Q9)</f>
        <v>2982</v>
      </c>
      <c r="R10" s="7">
        <f t="shared" si="0"/>
        <v>3060</v>
      </c>
      <c r="S10" s="230">
        <f t="shared" si="0"/>
        <v>2738</v>
      </c>
      <c r="T10" s="230">
        <f t="shared" si="0"/>
        <v>3171</v>
      </c>
      <c r="U10" s="18">
        <v>3316</v>
      </c>
      <c r="V10" s="761">
        <f>SUM(V4:V9)</f>
        <v>3777</v>
      </c>
    </row>
    <row r="11" spans="1:22" x14ac:dyDescent="0.25">
      <c r="A11" s="507"/>
      <c r="B11" s="2" t="s">
        <v>66</v>
      </c>
      <c r="C11" s="20">
        <f>(C10/$C$10)*100</f>
        <v>100</v>
      </c>
      <c r="D11" s="20">
        <f t="shared" ref="D11:T11" si="1">(D10/$C$10)*100</f>
        <v>188.50340136054422</v>
      </c>
      <c r="E11" s="20">
        <f t="shared" si="1"/>
        <v>189.52380952380952</v>
      </c>
      <c r="F11" s="20">
        <f t="shared" si="1"/>
        <v>162.99319727891157</v>
      </c>
      <c r="G11" s="20">
        <f t="shared" si="1"/>
        <v>164.01360544217687</v>
      </c>
      <c r="H11" s="20">
        <f t="shared" si="1"/>
        <v>170.34013605442178</v>
      </c>
      <c r="I11" s="20">
        <f t="shared" si="1"/>
        <v>181.97278911564624</v>
      </c>
      <c r="J11" s="20">
        <f t="shared" si="1"/>
        <v>158.23129251700681</v>
      </c>
      <c r="K11" s="20">
        <f t="shared" si="1"/>
        <v>163.26530612244898</v>
      </c>
      <c r="L11" s="20">
        <f t="shared" si="1"/>
        <v>141.22448979591837</v>
      </c>
      <c r="M11" s="20">
        <f t="shared" si="1"/>
        <v>170.8843537414966</v>
      </c>
      <c r="N11" s="20">
        <f t="shared" si="1"/>
        <v>143.12925170068027</v>
      </c>
      <c r="O11" s="20">
        <f t="shared" si="1"/>
        <v>178.70748299319729</v>
      </c>
      <c r="P11" s="20">
        <f t="shared" si="1"/>
        <v>197.61904761904762</v>
      </c>
      <c r="Q11" s="20">
        <f>(Q10/$C$10)*100</f>
        <v>202.85714285714283</v>
      </c>
      <c r="R11" s="20">
        <f t="shared" si="1"/>
        <v>208.16326530612247</v>
      </c>
      <c r="S11" s="20">
        <f t="shared" si="1"/>
        <v>186.25850340136054</v>
      </c>
      <c r="T11" s="20">
        <f t="shared" si="1"/>
        <v>215.71428571428569</v>
      </c>
      <c r="U11" s="21">
        <v>225.57823129251702</v>
      </c>
      <c r="V11" s="885">
        <f t="shared" ref="V11" si="2">(V10/$C$10)*100</f>
        <v>256.9387755102041</v>
      </c>
    </row>
    <row r="12" spans="1:22" x14ac:dyDescent="0.25">
      <c r="A12" s="507" t="s">
        <v>110</v>
      </c>
      <c r="B12" s="2" t="s">
        <v>91</v>
      </c>
      <c r="C12" s="7">
        <v>190</v>
      </c>
      <c r="D12" s="7">
        <v>320</v>
      </c>
      <c r="E12" s="7">
        <v>300</v>
      </c>
      <c r="F12" s="7">
        <v>292</v>
      </c>
      <c r="G12" s="7">
        <v>272</v>
      </c>
      <c r="H12" s="7">
        <v>212</v>
      </c>
      <c r="I12" s="7">
        <v>293</v>
      </c>
      <c r="J12" s="7">
        <v>265</v>
      </c>
      <c r="K12" s="7">
        <v>273</v>
      </c>
      <c r="L12" s="7">
        <v>267</v>
      </c>
      <c r="M12" s="7">
        <v>315</v>
      </c>
      <c r="N12" s="7">
        <v>157</v>
      </c>
      <c r="O12" s="7">
        <v>240</v>
      </c>
      <c r="P12" s="7">
        <v>263</v>
      </c>
      <c r="Q12" s="7">
        <v>247</v>
      </c>
      <c r="R12" s="2">
        <v>303</v>
      </c>
      <c r="S12" s="19">
        <v>263</v>
      </c>
      <c r="T12" s="19">
        <v>314</v>
      </c>
      <c r="U12" s="19">
        <v>296</v>
      </c>
      <c r="V12" s="808">
        <v>323</v>
      </c>
    </row>
    <row r="13" spans="1:22" x14ac:dyDescent="0.25">
      <c r="A13" s="507"/>
      <c r="B13" s="2" t="s">
        <v>92</v>
      </c>
      <c r="C13" s="7">
        <v>251</v>
      </c>
      <c r="D13" s="7">
        <v>413</v>
      </c>
      <c r="E13" s="7">
        <v>305</v>
      </c>
      <c r="F13" s="7">
        <v>292</v>
      </c>
      <c r="G13" s="7">
        <v>234</v>
      </c>
      <c r="H13" s="7">
        <v>249</v>
      </c>
      <c r="I13" s="7">
        <v>228</v>
      </c>
      <c r="J13" s="7">
        <v>239</v>
      </c>
      <c r="K13" s="7">
        <v>287</v>
      </c>
      <c r="L13" s="7">
        <v>250</v>
      </c>
      <c r="M13" s="7">
        <v>335</v>
      </c>
      <c r="N13" s="7">
        <v>161</v>
      </c>
      <c r="O13" s="7">
        <v>323</v>
      </c>
      <c r="P13" s="7">
        <v>243</v>
      </c>
      <c r="Q13" s="7">
        <v>339</v>
      </c>
      <c r="R13" s="2">
        <v>278</v>
      </c>
      <c r="S13" s="19">
        <v>205</v>
      </c>
      <c r="T13" s="19">
        <v>259</v>
      </c>
      <c r="U13" s="19">
        <v>315</v>
      </c>
      <c r="V13" s="808">
        <v>157</v>
      </c>
    </row>
    <row r="14" spans="1:22" x14ac:dyDescent="0.25">
      <c r="A14" s="507"/>
      <c r="B14" s="2" t="s">
        <v>141</v>
      </c>
      <c r="C14" s="7" t="s">
        <v>134</v>
      </c>
      <c r="D14" s="7" t="s">
        <v>134</v>
      </c>
      <c r="E14" s="7" t="s">
        <v>134</v>
      </c>
      <c r="F14" s="7" t="s">
        <v>134</v>
      </c>
      <c r="G14" s="7" t="s">
        <v>134</v>
      </c>
      <c r="H14" s="7" t="s">
        <v>134</v>
      </c>
      <c r="I14" s="7" t="s">
        <v>134</v>
      </c>
      <c r="J14" s="7" t="s">
        <v>134</v>
      </c>
      <c r="K14" s="7" t="s">
        <v>134</v>
      </c>
      <c r="L14" s="7" t="s">
        <v>134</v>
      </c>
      <c r="M14" s="7" t="s">
        <v>134</v>
      </c>
      <c r="N14" s="7" t="s">
        <v>134</v>
      </c>
      <c r="O14" s="7" t="s">
        <v>134</v>
      </c>
      <c r="P14" s="7">
        <v>153</v>
      </c>
      <c r="Q14" s="7">
        <v>197</v>
      </c>
      <c r="R14" s="31">
        <v>191</v>
      </c>
      <c r="S14" s="32">
        <v>166</v>
      </c>
      <c r="T14" s="32">
        <v>182</v>
      </c>
      <c r="U14" s="32">
        <v>179</v>
      </c>
      <c r="V14" s="808">
        <v>178</v>
      </c>
    </row>
    <row r="15" spans="1:22" x14ac:dyDescent="0.25">
      <c r="A15" s="507"/>
      <c r="B15" s="451" t="s">
        <v>539</v>
      </c>
      <c r="C15" s="7">
        <v>55</v>
      </c>
      <c r="D15" s="7">
        <v>84</v>
      </c>
      <c r="E15" s="7">
        <v>75</v>
      </c>
      <c r="F15" s="7">
        <v>68</v>
      </c>
      <c r="G15" s="7">
        <v>68</v>
      </c>
      <c r="H15" s="7">
        <v>73</v>
      </c>
      <c r="I15" s="7">
        <v>74</v>
      </c>
      <c r="J15" s="7">
        <v>68</v>
      </c>
      <c r="K15" s="7">
        <v>59</v>
      </c>
      <c r="L15" s="7">
        <v>71</v>
      </c>
      <c r="M15" s="7">
        <v>126</v>
      </c>
      <c r="N15" s="7">
        <v>49</v>
      </c>
      <c r="O15" s="7">
        <v>100</v>
      </c>
      <c r="P15" s="7" t="s">
        <v>134</v>
      </c>
      <c r="Q15" s="7" t="s">
        <v>134</v>
      </c>
      <c r="R15" s="33" t="s">
        <v>134</v>
      </c>
      <c r="S15" s="34" t="s">
        <v>134</v>
      </c>
      <c r="T15" s="34" t="s">
        <v>134</v>
      </c>
      <c r="U15" s="34" t="s">
        <v>134</v>
      </c>
      <c r="V15" s="889" t="s">
        <v>134</v>
      </c>
    </row>
    <row r="16" spans="1:22" x14ac:dyDescent="0.25">
      <c r="A16" s="507"/>
      <c r="B16" s="2" t="s">
        <v>289</v>
      </c>
      <c r="C16" s="7" t="s">
        <v>134</v>
      </c>
      <c r="D16" s="7" t="s">
        <v>134</v>
      </c>
      <c r="E16" s="7" t="s">
        <v>134</v>
      </c>
      <c r="F16" s="7" t="s">
        <v>134</v>
      </c>
      <c r="G16" s="7" t="s">
        <v>134</v>
      </c>
      <c r="H16" s="7" t="s">
        <v>134</v>
      </c>
      <c r="I16" s="7" t="s">
        <v>134</v>
      </c>
      <c r="J16" s="7" t="s">
        <v>134</v>
      </c>
      <c r="K16" s="7" t="s">
        <v>134</v>
      </c>
      <c r="L16" s="7" t="s">
        <v>134</v>
      </c>
      <c r="M16" s="7" t="s">
        <v>134</v>
      </c>
      <c r="N16" s="7" t="s">
        <v>134</v>
      </c>
      <c r="O16" s="7" t="s">
        <v>134</v>
      </c>
      <c r="P16" s="7" t="s">
        <v>134</v>
      </c>
      <c r="Q16" s="7" t="s">
        <v>134</v>
      </c>
      <c r="R16" s="33"/>
      <c r="S16" s="34">
        <v>38</v>
      </c>
      <c r="T16" s="34">
        <v>67</v>
      </c>
      <c r="U16" s="34">
        <v>53</v>
      </c>
      <c r="V16" s="808">
        <v>82</v>
      </c>
    </row>
    <row r="17" spans="1:22" x14ac:dyDescent="0.25">
      <c r="A17" s="507"/>
      <c r="B17" s="2" t="s">
        <v>65</v>
      </c>
      <c r="C17" s="7">
        <f>SUM(C12:C16)</f>
        <v>496</v>
      </c>
      <c r="D17" s="7">
        <f t="shared" ref="D17:V17" si="3">SUM(D12:D16)</f>
        <v>817</v>
      </c>
      <c r="E17" s="7">
        <f t="shared" si="3"/>
        <v>680</v>
      </c>
      <c r="F17" s="7">
        <f t="shared" si="3"/>
        <v>652</v>
      </c>
      <c r="G17" s="7">
        <f t="shared" si="3"/>
        <v>574</v>
      </c>
      <c r="H17" s="7">
        <f t="shared" si="3"/>
        <v>534</v>
      </c>
      <c r="I17" s="7">
        <f t="shared" si="3"/>
        <v>595</v>
      </c>
      <c r="J17" s="7">
        <f t="shared" si="3"/>
        <v>572</v>
      </c>
      <c r="K17" s="7">
        <f t="shared" si="3"/>
        <v>619</v>
      </c>
      <c r="L17" s="7">
        <f t="shared" si="3"/>
        <v>588</v>
      </c>
      <c r="M17" s="7">
        <f t="shared" si="3"/>
        <v>776</v>
      </c>
      <c r="N17" s="7">
        <f t="shared" si="3"/>
        <v>367</v>
      </c>
      <c r="O17" s="7">
        <f t="shared" si="3"/>
        <v>663</v>
      </c>
      <c r="P17" s="7">
        <f t="shared" si="3"/>
        <v>659</v>
      </c>
      <c r="Q17" s="7">
        <f t="shared" si="3"/>
        <v>783</v>
      </c>
      <c r="R17" s="7">
        <f t="shared" si="3"/>
        <v>772</v>
      </c>
      <c r="S17" s="230">
        <f t="shared" ref="S17:T17" si="4">SUM(S12:S16)</f>
        <v>672</v>
      </c>
      <c r="T17" s="230">
        <f t="shared" si="4"/>
        <v>822</v>
      </c>
      <c r="U17" s="18">
        <v>843</v>
      </c>
      <c r="V17" s="761">
        <f t="shared" si="3"/>
        <v>740</v>
      </c>
    </row>
    <row r="18" spans="1:22" x14ac:dyDescent="0.25">
      <c r="A18" s="507"/>
      <c r="B18" s="2" t="s">
        <v>66</v>
      </c>
      <c r="C18" s="20">
        <f>(C17/$C$17)*100</f>
        <v>100</v>
      </c>
      <c r="D18" s="20">
        <f t="shared" ref="D18:R18" si="5">(D17/$C$17)*100</f>
        <v>164.71774193548387</v>
      </c>
      <c r="E18" s="20">
        <f t="shared" si="5"/>
        <v>137.09677419354838</v>
      </c>
      <c r="F18" s="20">
        <f t="shared" si="5"/>
        <v>131.45161290322579</v>
      </c>
      <c r="G18" s="20">
        <f t="shared" si="5"/>
        <v>115.7258064516129</v>
      </c>
      <c r="H18" s="20">
        <f t="shared" si="5"/>
        <v>107.66129032258065</v>
      </c>
      <c r="I18" s="20">
        <f t="shared" si="5"/>
        <v>119.95967741935485</v>
      </c>
      <c r="J18" s="20">
        <f t="shared" si="5"/>
        <v>115.3225806451613</v>
      </c>
      <c r="K18" s="20">
        <f t="shared" si="5"/>
        <v>124.79838709677421</v>
      </c>
      <c r="L18" s="20">
        <f t="shared" si="5"/>
        <v>118.54838709677421</v>
      </c>
      <c r="M18" s="20">
        <f t="shared" si="5"/>
        <v>156.45161290322579</v>
      </c>
      <c r="N18" s="20">
        <f t="shared" si="5"/>
        <v>73.991935483870961</v>
      </c>
      <c r="O18" s="20">
        <f t="shared" si="5"/>
        <v>133.66935483870967</v>
      </c>
      <c r="P18" s="20">
        <f t="shared" si="5"/>
        <v>132.86290322580646</v>
      </c>
      <c r="Q18" s="20">
        <f>(Q17/$C$17)*100</f>
        <v>157.86290322580646</v>
      </c>
      <c r="R18" s="20">
        <f t="shared" si="5"/>
        <v>155.64516129032256</v>
      </c>
      <c r="S18" s="20">
        <f t="shared" ref="S18:T18" si="6">(S17/$C$17)*100</f>
        <v>135.48387096774192</v>
      </c>
      <c r="T18" s="20">
        <f t="shared" si="6"/>
        <v>165.7258064516129</v>
      </c>
      <c r="U18" s="21">
        <v>169.95967741935485</v>
      </c>
      <c r="V18" s="885">
        <f>(V17/$C$17)*100</f>
        <v>149.19354838709677</v>
      </c>
    </row>
    <row r="19" spans="1:22" ht="25.9" customHeight="1" x14ac:dyDescent="0.25">
      <c r="A19" s="507" t="s">
        <v>440</v>
      </c>
      <c r="B19" s="3" t="s">
        <v>65</v>
      </c>
      <c r="C19" s="22">
        <f>SUM(C10,C17)</f>
        <v>1966</v>
      </c>
      <c r="D19" s="22">
        <f t="shared" ref="D19:R19" si="7">SUM(D10,D17)</f>
        <v>3588</v>
      </c>
      <c r="E19" s="22">
        <f t="shared" si="7"/>
        <v>3466</v>
      </c>
      <c r="F19" s="22">
        <f t="shared" si="7"/>
        <v>3048</v>
      </c>
      <c r="G19" s="22">
        <f t="shared" si="7"/>
        <v>2985</v>
      </c>
      <c r="H19" s="22">
        <f t="shared" si="7"/>
        <v>3038</v>
      </c>
      <c r="I19" s="22">
        <f t="shared" si="7"/>
        <v>3270</v>
      </c>
      <c r="J19" s="22">
        <f t="shared" si="7"/>
        <v>2898</v>
      </c>
      <c r="K19" s="22">
        <f t="shared" si="7"/>
        <v>3019</v>
      </c>
      <c r="L19" s="22">
        <f t="shared" si="7"/>
        <v>2664</v>
      </c>
      <c r="M19" s="22">
        <f t="shared" si="7"/>
        <v>3288</v>
      </c>
      <c r="N19" s="22">
        <f t="shared" si="7"/>
        <v>2471</v>
      </c>
      <c r="O19" s="22">
        <f t="shared" si="7"/>
        <v>3290</v>
      </c>
      <c r="P19" s="22">
        <f t="shared" si="7"/>
        <v>3564</v>
      </c>
      <c r="Q19" s="22">
        <f>SUM(Q10,Q17)</f>
        <v>3765</v>
      </c>
      <c r="R19" s="22">
        <f t="shared" si="7"/>
        <v>3832</v>
      </c>
      <c r="S19" s="22">
        <f t="shared" ref="S19" si="8">SUM(S10,S17)</f>
        <v>3410</v>
      </c>
      <c r="T19" s="22">
        <f>SUM(T10,T17)</f>
        <v>3993</v>
      </c>
      <c r="U19" s="26">
        <v>4159</v>
      </c>
      <c r="V19" s="659">
        <f>SUM(V10,V17)</f>
        <v>4517</v>
      </c>
    </row>
    <row r="20" spans="1:22" ht="15.75" thickBot="1" x14ac:dyDescent="0.3">
      <c r="A20" s="508"/>
      <c r="B20" s="5" t="s">
        <v>66</v>
      </c>
      <c r="C20" s="9">
        <f>(C19/$C$19)*100</f>
        <v>100</v>
      </c>
      <c r="D20" s="9">
        <f t="shared" ref="D20:R20" si="9">(D19/$C$19)*100</f>
        <v>182.5025432349949</v>
      </c>
      <c r="E20" s="9">
        <f t="shared" si="9"/>
        <v>176.2970498474059</v>
      </c>
      <c r="F20" s="9">
        <f t="shared" si="9"/>
        <v>155.03560528992878</v>
      </c>
      <c r="G20" s="9">
        <f t="shared" si="9"/>
        <v>151.83112919633774</v>
      </c>
      <c r="H20" s="9">
        <f t="shared" si="9"/>
        <v>154.52695829094608</v>
      </c>
      <c r="I20" s="9">
        <f t="shared" si="9"/>
        <v>166.32756866734485</v>
      </c>
      <c r="J20" s="9">
        <f t="shared" si="9"/>
        <v>147.4059003051882</v>
      </c>
      <c r="K20" s="9">
        <f t="shared" si="9"/>
        <v>153.56052899287894</v>
      </c>
      <c r="L20" s="9">
        <f t="shared" si="9"/>
        <v>135.50356052899289</v>
      </c>
      <c r="M20" s="9">
        <f t="shared" si="9"/>
        <v>167.24313326551373</v>
      </c>
      <c r="N20" s="9">
        <f t="shared" si="9"/>
        <v>125.68667344862665</v>
      </c>
      <c r="O20" s="9">
        <f t="shared" si="9"/>
        <v>167.34486266531027</v>
      </c>
      <c r="P20" s="9">
        <f t="shared" si="9"/>
        <v>181.28179043743643</v>
      </c>
      <c r="Q20" s="9">
        <f>(Q19/$C$19)*100</f>
        <v>191.50559511698881</v>
      </c>
      <c r="R20" s="9">
        <f t="shared" si="9"/>
        <v>194.91353001017293</v>
      </c>
      <c r="S20" s="9">
        <f t="shared" ref="S20:T20" si="10">(S19/$C$19)*100</f>
        <v>173.44862665310274</v>
      </c>
      <c r="T20" s="9">
        <f t="shared" si="10"/>
        <v>203.1027466937945</v>
      </c>
      <c r="U20" s="25">
        <v>211.54628687690743</v>
      </c>
      <c r="V20" s="886">
        <f>(V19/$C$19)*100</f>
        <v>229.75584944048828</v>
      </c>
    </row>
    <row r="21" spans="1:22" ht="18.75" customHeight="1" thickTop="1" x14ac:dyDescent="0.25">
      <c r="A21" s="521" t="s">
        <v>537</v>
      </c>
      <c r="B21" s="522"/>
      <c r="C21" s="522"/>
      <c r="D21" s="522"/>
      <c r="E21" s="522"/>
      <c r="F21" s="522"/>
    </row>
    <row r="22" spans="1:22" x14ac:dyDescent="0.25">
      <c r="A22" s="450" t="s">
        <v>540</v>
      </c>
      <c r="O22" s="15"/>
      <c r="P22" s="15"/>
      <c r="Q22" s="15"/>
    </row>
    <row r="23" spans="1:22" x14ac:dyDescent="0.25">
      <c r="A23" s="383" t="s">
        <v>459</v>
      </c>
    </row>
    <row r="24" spans="1:22" x14ac:dyDescent="0.25">
      <c r="A24" s="277" t="s">
        <v>315</v>
      </c>
    </row>
  </sheetData>
  <mergeCells count="7">
    <mergeCell ref="A21:F21"/>
    <mergeCell ref="A19:A20"/>
    <mergeCell ref="A1:V1"/>
    <mergeCell ref="A2:A3"/>
    <mergeCell ref="B2:B3"/>
    <mergeCell ref="A4:A11"/>
    <mergeCell ref="A12:A18"/>
  </mergeCells>
  <pageMargins left="0.70866141732283472" right="0.70866141732283472" top="0.74803149606299213" bottom="0.74803149606299213" header="0.31496062992125984" footer="0.31496062992125984"/>
  <pageSetup paperSize="9" scale="6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V24"/>
  <sheetViews>
    <sheetView zoomScale="75" zoomScaleNormal="75" zoomScalePageLayoutView="75" workbookViewId="0">
      <selection activeCell="Z33" sqref="Z33"/>
    </sheetView>
  </sheetViews>
  <sheetFormatPr defaultRowHeight="15" x14ac:dyDescent="0.25"/>
  <cols>
    <col min="1" max="1" width="16.5" style="1" bestFit="1" customWidth="1"/>
    <col min="2" max="2" width="23.5" style="1" bestFit="1" customWidth="1"/>
    <col min="3" max="21" width="9.33203125" style="1"/>
    <col min="22" max="22" width="9.33203125" style="461"/>
    <col min="23" max="16384" width="9.33203125" style="1"/>
  </cols>
  <sheetData>
    <row r="1" spans="1:22" ht="15.75" thickTop="1" x14ac:dyDescent="0.25">
      <c r="A1" s="518" t="s">
        <v>347</v>
      </c>
      <c r="B1" s="519"/>
      <c r="C1" s="519"/>
      <c r="D1" s="519"/>
      <c r="E1" s="519"/>
      <c r="F1" s="519"/>
      <c r="G1" s="519"/>
      <c r="H1" s="519"/>
      <c r="I1" s="519"/>
      <c r="J1" s="519"/>
      <c r="K1" s="519"/>
      <c r="L1" s="519"/>
      <c r="M1" s="519"/>
      <c r="N1" s="519"/>
      <c r="O1" s="519"/>
      <c r="P1" s="519"/>
      <c r="Q1" s="519"/>
      <c r="R1" s="519"/>
      <c r="S1" s="519"/>
      <c r="T1" s="519"/>
      <c r="U1" s="519"/>
      <c r="V1" s="520"/>
    </row>
    <row r="2" spans="1:22" x14ac:dyDescent="0.25">
      <c r="A2" s="512" t="s">
        <v>104</v>
      </c>
      <c r="B2" s="513" t="s">
        <v>424</v>
      </c>
      <c r="C2" s="327" t="s">
        <v>457</v>
      </c>
      <c r="D2" s="327" t="s">
        <v>457</v>
      </c>
      <c r="E2" s="327" t="s">
        <v>457</v>
      </c>
      <c r="F2" s="327" t="s">
        <v>457</v>
      </c>
      <c r="G2" s="327" t="s">
        <v>457</v>
      </c>
      <c r="H2" s="327" t="s">
        <v>457</v>
      </c>
      <c r="I2" s="327" t="s">
        <v>457</v>
      </c>
      <c r="J2" s="327" t="s">
        <v>457</v>
      </c>
      <c r="K2" s="327" t="s">
        <v>457</v>
      </c>
      <c r="L2" s="327" t="s">
        <v>457</v>
      </c>
      <c r="M2" s="448" t="s">
        <v>536</v>
      </c>
      <c r="N2" s="327" t="s">
        <v>457</v>
      </c>
      <c r="O2" s="327" t="s">
        <v>457</v>
      </c>
      <c r="P2" s="327" t="s">
        <v>457</v>
      </c>
      <c r="Q2" s="327" t="s">
        <v>457</v>
      </c>
      <c r="R2" s="327" t="s">
        <v>457</v>
      </c>
      <c r="S2" s="327" t="s">
        <v>456</v>
      </c>
      <c r="T2" s="327" t="s">
        <v>457</v>
      </c>
      <c r="U2" s="449" t="s">
        <v>536</v>
      </c>
      <c r="V2" s="890" t="s">
        <v>536</v>
      </c>
    </row>
    <row r="3" spans="1:22" x14ac:dyDescent="0.25">
      <c r="A3" s="512"/>
      <c r="B3" s="513"/>
      <c r="C3" s="327">
        <v>1992</v>
      </c>
      <c r="D3" s="327">
        <v>1999</v>
      </c>
      <c r="E3" s="327">
        <v>2000</v>
      </c>
      <c r="F3" s="327">
        <v>2001</v>
      </c>
      <c r="G3" s="327">
        <v>2002</v>
      </c>
      <c r="H3" s="327">
        <v>2003</v>
      </c>
      <c r="I3" s="327">
        <v>2004</v>
      </c>
      <c r="J3" s="327">
        <v>2005</v>
      </c>
      <c r="K3" s="327">
        <v>2006</v>
      </c>
      <c r="L3" s="327">
        <v>2007</v>
      </c>
      <c r="M3" s="22">
        <v>2008</v>
      </c>
      <c r="N3" s="22">
        <v>2009</v>
      </c>
      <c r="O3" s="22">
        <v>2010</v>
      </c>
      <c r="P3" s="22">
        <v>2011</v>
      </c>
      <c r="Q3" s="22">
        <v>2012</v>
      </c>
      <c r="R3" s="325">
        <v>2013</v>
      </c>
      <c r="S3" s="27">
        <v>2014</v>
      </c>
      <c r="T3" s="28">
        <v>42339</v>
      </c>
      <c r="U3" s="28">
        <v>42767</v>
      </c>
      <c r="V3" s="888">
        <v>43132</v>
      </c>
    </row>
    <row r="4" spans="1:22" x14ac:dyDescent="0.25">
      <c r="A4" s="507" t="s">
        <v>108</v>
      </c>
      <c r="B4" s="2" t="s">
        <v>85</v>
      </c>
      <c r="C4" s="7">
        <v>732</v>
      </c>
      <c r="D4" s="7">
        <v>1035</v>
      </c>
      <c r="E4" s="7">
        <v>821</v>
      </c>
      <c r="F4" s="7">
        <v>806</v>
      </c>
      <c r="G4" s="7">
        <v>770</v>
      </c>
      <c r="H4" s="7">
        <v>970</v>
      </c>
      <c r="I4" s="7">
        <v>947</v>
      </c>
      <c r="J4" s="7">
        <v>1137</v>
      </c>
      <c r="K4" s="7">
        <v>961</v>
      </c>
      <c r="L4" s="7">
        <v>960</v>
      </c>
      <c r="M4" s="7">
        <v>1718</v>
      </c>
      <c r="N4" s="7">
        <v>1146</v>
      </c>
      <c r="O4" s="7">
        <v>1287</v>
      </c>
      <c r="P4" s="7">
        <v>1445</v>
      </c>
      <c r="Q4" s="7">
        <v>1541</v>
      </c>
      <c r="R4" s="2">
        <v>1494</v>
      </c>
      <c r="S4" s="2">
        <v>1186</v>
      </c>
      <c r="T4" s="2">
        <v>1395</v>
      </c>
      <c r="U4" s="2">
        <v>1600</v>
      </c>
      <c r="V4" s="891">
        <v>1521</v>
      </c>
    </row>
    <row r="5" spans="1:22" x14ac:dyDescent="0.25">
      <c r="A5" s="507"/>
      <c r="B5" s="2" t="s">
        <v>86</v>
      </c>
      <c r="C5" s="7">
        <v>188</v>
      </c>
      <c r="D5" s="7">
        <v>276</v>
      </c>
      <c r="E5" s="7">
        <v>240</v>
      </c>
      <c r="F5" s="7">
        <v>228</v>
      </c>
      <c r="G5" s="7">
        <v>236</v>
      </c>
      <c r="H5" s="7">
        <v>263</v>
      </c>
      <c r="I5" s="7">
        <v>276</v>
      </c>
      <c r="J5" s="7">
        <v>326</v>
      </c>
      <c r="K5" s="7">
        <v>276</v>
      </c>
      <c r="L5" s="7">
        <v>288</v>
      </c>
      <c r="M5" s="7">
        <v>328</v>
      </c>
      <c r="N5" s="7">
        <v>343</v>
      </c>
      <c r="O5" s="7">
        <v>329</v>
      </c>
      <c r="P5" s="7">
        <v>430</v>
      </c>
      <c r="Q5" s="7">
        <v>401</v>
      </c>
      <c r="R5" s="2">
        <v>396</v>
      </c>
      <c r="S5" s="2">
        <v>395</v>
      </c>
      <c r="T5" s="2">
        <v>489</v>
      </c>
      <c r="U5" s="2">
        <v>365</v>
      </c>
      <c r="V5" s="891">
        <v>404</v>
      </c>
    </row>
    <row r="6" spans="1:22" x14ac:dyDescent="0.25">
      <c r="A6" s="507"/>
      <c r="B6" s="2" t="s">
        <v>87</v>
      </c>
      <c r="C6" s="7">
        <v>189</v>
      </c>
      <c r="D6" s="7">
        <v>297</v>
      </c>
      <c r="E6" s="7">
        <v>281</v>
      </c>
      <c r="F6" s="7">
        <v>250</v>
      </c>
      <c r="G6" s="7">
        <v>214</v>
      </c>
      <c r="H6" s="7">
        <v>252</v>
      </c>
      <c r="I6" s="7">
        <v>258</v>
      </c>
      <c r="J6" s="7">
        <v>300</v>
      </c>
      <c r="K6" s="7">
        <v>305</v>
      </c>
      <c r="L6" s="7">
        <v>267</v>
      </c>
      <c r="M6" s="7">
        <v>366</v>
      </c>
      <c r="N6" s="7">
        <v>316</v>
      </c>
      <c r="O6" s="7">
        <v>274</v>
      </c>
      <c r="P6" s="7">
        <v>334</v>
      </c>
      <c r="Q6" s="7">
        <v>395</v>
      </c>
      <c r="R6" s="2">
        <v>424</v>
      </c>
      <c r="S6" s="2">
        <v>380</v>
      </c>
      <c r="T6" s="2">
        <v>391</v>
      </c>
      <c r="U6" s="2">
        <v>385</v>
      </c>
      <c r="V6" s="891">
        <v>395</v>
      </c>
    </row>
    <row r="7" spans="1:22" x14ac:dyDescent="0.25">
      <c r="A7" s="507"/>
      <c r="B7" s="2" t="s">
        <v>109</v>
      </c>
      <c r="C7" s="7">
        <v>126</v>
      </c>
      <c r="D7" s="7">
        <v>137</v>
      </c>
      <c r="E7" s="7">
        <v>141</v>
      </c>
      <c r="F7" s="7">
        <v>128</v>
      </c>
      <c r="G7" s="7">
        <v>136</v>
      </c>
      <c r="H7" s="7">
        <v>148</v>
      </c>
      <c r="I7" s="7">
        <v>143</v>
      </c>
      <c r="J7" s="7">
        <v>141</v>
      </c>
      <c r="K7" s="7">
        <v>155</v>
      </c>
      <c r="L7" s="7">
        <v>147</v>
      </c>
      <c r="M7" s="7">
        <v>172</v>
      </c>
      <c r="N7" s="7">
        <v>218</v>
      </c>
      <c r="O7" s="7">
        <v>200</v>
      </c>
      <c r="P7" s="7">
        <v>194</v>
      </c>
      <c r="Q7" s="7">
        <v>234</v>
      </c>
      <c r="R7" s="2">
        <v>210</v>
      </c>
      <c r="S7" s="2">
        <v>149</v>
      </c>
      <c r="T7" s="2">
        <v>209</v>
      </c>
      <c r="U7" s="2">
        <v>205</v>
      </c>
      <c r="V7" s="891">
        <v>201</v>
      </c>
    </row>
    <row r="8" spans="1:22" x14ac:dyDescent="0.25">
      <c r="A8" s="507"/>
      <c r="B8" s="2" t="s">
        <v>89</v>
      </c>
      <c r="C8" s="7">
        <v>256</v>
      </c>
      <c r="D8" s="7">
        <v>328</v>
      </c>
      <c r="E8" s="7">
        <v>343</v>
      </c>
      <c r="F8" s="7">
        <v>318</v>
      </c>
      <c r="G8" s="7">
        <v>269</v>
      </c>
      <c r="H8" s="7">
        <v>284</v>
      </c>
      <c r="I8" s="7">
        <v>301</v>
      </c>
      <c r="J8" s="7">
        <v>314</v>
      </c>
      <c r="K8" s="7">
        <v>304</v>
      </c>
      <c r="L8" s="7">
        <v>313</v>
      </c>
      <c r="M8" s="7">
        <v>422</v>
      </c>
      <c r="N8" s="7">
        <v>346</v>
      </c>
      <c r="O8" s="7">
        <v>328</v>
      </c>
      <c r="P8" s="7">
        <v>331</v>
      </c>
      <c r="Q8" s="7">
        <v>367</v>
      </c>
      <c r="R8" s="2">
        <v>392</v>
      </c>
      <c r="S8" s="2">
        <v>263</v>
      </c>
      <c r="T8" s="2">
        <v>335</v>
      </c>
      <c r="U8" s="2">
        <v>256</v>
      </c>
      <c r="V8" s="891">
        <v>316</v>
      </c>
    </row>
    <row r="9" spans="1:22" x14ac:dyDescent="0.25">
      <c r="A9" s="507"/>
      <c r="B9" s="2" t="s">
        <v>90</v>
      </c>
      <c r="C9" s="7">
        <v>101</v>
      </c>
      <c r="D9" s="7">
        <v>164</v>
      </c>
      <c r="E9" s="7">
        <v>161</v>
      </c>
      <c r="F9" s="7">
        <v>123</v>
      </c>
      <c r="G9" s="7">
        <v>136</v>
      </c>
      <c r="H9" s="7">
        <v>143</v>
      </c>
      <c r="I9" s="7">
        <v>93</v>
      </c>
      <c r="J9" s="7">
        <v>114</v>
      </c>
      <c r="K9" s="7">
        <v>130</v>
      </c>
      <c r="L9" s="7">
        <v>136</v>
      </c>
      <c r="M9" s="7">
        <v>169</v>
      </c>
      <c r="N9" s="7">
        <v>167</v>
      </c>
      <c r="O9" s="7">
        <v>146</v>
      </c>
      <c r="P9" s="7">
        <v>181</v>
      </c>
      <c r="Q9" s="7">
        <v>163</v>
      </c>
      <c r="R9" s="2">
        <v>174</v>
      </c>
      <c r="S9" s="2">
        <v>146</v>
      </c>
      <c r="T9" s="2">
        <v>176</v>
      </c>
      <c r="U9" s="2">
        <v>148</v>
      </c>
      <c r="V9" s="891">
        <v>152</v>
      </c>
    </row>
    <row r="10" spans="1:22" x14ac:dyDescent="0.25">
      <c r="A10" s="507"/>
      <c r="B10" s="2" t="s">
        <v>65</v>
      </c>
      <c r="C10" s="22">
        <f>SUM(C4:C9)</f>
        <v>1592</v>
      </c>
      <c r="D10" s="22">
        <f t="shared" ref="D10:V10" si="0">SUM(D4:D9)</f>
        <v>2237</v>
      </c>
      <c r="E10" s="22">
        <f t="shared" si="0"/>
        <v>1987</v>
      </c>
      <c r="F10" s="22">
        <f t="shared" si="0"/>
        <v>1853</v>
      </c>
      <c r="G10" s="22">
        <f t="shared" si="0"/>
        <v>1761</v>
      </c>
      <c r="H10" s="22">
        <f t="shared" si="0"/>
        <v>2060</v>
      </c>
      <c r="I10" s="22">
        <f t="shared" si="0"/>
        <v>2018</v>
      </c>
      <c r="J10" s="22">
        <f t="shared" si="0"/>
        <v>2332</v>
      </c>
      <c r="K10" s="22">
        <f t="shared" si="0"/>
        <v>2131</v>
      </c>
      <c r="L10" s="22">
        <f t="shared" si="0"/>
        <v>2111</v>
      </c>
      <c r="M10" s="22">
        <f t="shared" si="0"/>
        <v>3175</v>
      </c>
      <c r="N10" s="22">
        <f t="shared" si="0"/>
        <v>2536</v>
      </c>
      <c r="O10" s="22">
        <f t="shared" si="0"/>
        <v>2564</v>
      </c>
      <c r="P10" s="22">
        <f t="shared" si="0"/>
        <v>2915</v>
      </c>
      <c r="Q10" s="22">
        <f>SUM(Q4:Q9)</f>
        <v>3101</v>
      </c>
      <c r="R10" s="22">
        <f>SUM(R4:R9)</f>
        <v>3090</v>
      </c>
      <c r="S10" s="22">
        <f t="shared" ref="S10:T10" si="1">SUM(S4:S9)</f>
        <v>2519</v>
      </c>
      <c r="T10" s="22">
        <f t="shared" si="1"/>
        <v>2995</v>
      </c>
      <c r="U10" s="22">
        <v>2959</v>
      </c>
      <c r="V10" s="892">
        <f t="shared" si="0"/>
        <v>2989</v>
      </c>
    </row>
    <row r="11" spans="1:22" x14ac:dyDescent="0.25">
      <c r="A11" s="507"/>
      <c r="B11" s="2" t="s">
        <v>66</v>
      </c>
      <c r="C11" s="8">
        <f>(C10/$C$10)*100</f>
        <v>100</v>
      </c>
      <c r="D11" s="8">
        <f t="shared" ref="D11:V11" si="2">(D10/$C$10)*100</f>
        <v>140.51507537688443</v>
      </c>
      <c r="E11" s="8">
        <f t="shared" si="2"/>
        <v>124.81155778894473</v>
      </c>
      <c r="F11" s="8">
        <f t="shared" si="2"/>
        <v>116.39447236180904</v>
      </c>
      <c r="G11" s="8">
        <f t="shared" si="2"/>
        <v>110.61557788944722</v>
      </c>
      <c r="H11" s="8">
        <f t="shared" si="2"/>
        <v>129.39698492462313</v>
      </c>
      <c r="I11" s="8">
        <f t="shared" si="2"/>
        <v>126.75879396984924</v>
      </c>
      <c r="J11" s="8">
        <f t="shared" si="2"/>
        <v>146.4824120603015</v>
      </c>
      <c r="K11" s="8">
        <f t="shared" si="2"/>
        <v>133.856783919598</v>
      </c>
      <c r="L11" s="8">
        <f t="shared" si="2"/>
        <v>132.6005025125628</v>
      </c>
      <c r="M11" s="8">
        <f t="shared" si="2"/>
        <v>199.43467336683418</v>
      </c>
      <c r="N11" s="8">
        <f t="shared" si="2"/>
        <v>159.2964824120603</v>
      </c>
      <c r="O11" s="8">
        <f t="shared" si="2"/>
        <v>161.05527638190955</v>
      </c>
      <c r="P11" s="8">
        <f t="shared" si="2"/>
        <v>183.10301507537687</v>
      </c>
      <c r="Q11" s="8">
        <f>(Q10/$C$10)*100</f>
        <v>194.78643216080403</v>
      </c>
      <c r="R11" s="8">
        <f>(R10/$C$10)*100</f>
        <v>194.09547738693468</v>
      </c>
      <c r="S11" s="8">
        <f t="shared" ref="S11:T11" si="3">(S10/$C$10)*100</f>
        <v>158.2286432160804</v>
      </c>
      <c r="T11" s="8">
        <f t="shared" si="3"/>
        <v>188.1281407035176</v>
      </c>
      <c r="U11" s="8">
        <v>185.86683417085428</v>
      </c>
      <c r="V11" s="893">
        <f t="shared" si="2"/>
        <v>187.75125628140702</v>
      </c>
    </row>
    <row r="12" spans="1:22" x14ac:dyDescent="0.25">
      <c r="A12" s="507" t="s">
        <v>110</v>
      </c>
      <c r="B12" s="2" t="s">
        <v>91</v>
      </c>
      <c r="C12" s="7">
        <v>147</v>
      </c>
      <c r="D12" s="7">
        <v>168</v>
      </c>
      <c r="E12" s="7">
        <v>181</v>
      </c>
      <c r="F12" s="7">
        <v>165</v>
      </c>
      <c r="G12" s="7">
        <v>155</v>
      </c>
      <c r="H12" s="7">
        <v>165</v>
      </c>
      <c r="I12" s="7">
        <v>170</v>
      </c>
      <c r="J12" s="7">
        <v>178</v>
      </c>
      <c r="K12" s="7">
        <v>165</v>
      </c>
      <c r="L12" s="7">
        <v>184</v>
      </c>
      <c r="M12" s="7">
        <v>204</v>
      </c>
      <c r="N12" s="7">
        <v>189</v>
      </c>
      <c r="O12" s="7">
        <v>174</v>
      </c>
      <c r="P12" s="7">
        <v>199</v>
      </c>
      <c r="Q12" s="7">
        <v>202</v>
      </c>
      <c r="R12" s="2">
        <v>236</v>
      </c>
      <c r="S12" s="2">
        <v>176</v>
      </c>
      <c r="T12" s="2">
        <v>217</v>
      </c>
      <c r="U12" s="2">
        <v>194</v>
      </c>
      <c r="V12" s="891">
        <v>196</v>
      </c>
    </row>
    <row r="13" spans="1:22" x14ac:dyDescent="0.25">
      <c r="A13" s="507"/>
      <c r="B13" s="2" t="s">
        <v>92</v>
      </c>
      <c r="C13" s="7">
        <v>278</v>
      </c>
      <c r="D13" s="7">
        <v>336</v>
      </c>
      <c r="E13" s="7">
        <v>317</v>
      </c>
      <c r="F13" s="7">
        <v>290</v>
      </c>
      <c r="G13" s="7">
        <v>253</v>
      </c>
      <c r="H13" s="7">
        <v>277</v>
      </c>
      <c r="I13" s="7">
        <v>335</v>
      </c>
      <c r="J13" s="7">
        <v>324</v>
      </c>
      <c r="K13" s="7">
        <v>380</v>
      </c>
      <c r="L13" s="7">
        <v>371</v>
      </c>
      <c r="M13" s="7">
        <v>354</v>
      </c>
      <c r="N13" s="7">
        <v>274</v>
      </c>
      <c r="O13" s="7">
        <v>321</v>
      </c>
      <c r="P13" s="7">
        <v>343</v>
      </c>
      <c r="Q13" s="7">
        <v>349</v>
      </c>
      <c r="R13" s="2">
        <v>360</v>
      </c>
      <c r="S13" s="2">
        <v>263</v>
      </c>
      <c r="T13" s="2">
        <v>310</v>
      </c>
      <c r="U13" s="2">
        <v>257</v>
      </c>
      <c r="V13" s="891">
        <v>182</v>
      </c>
    </row>
    <row r="14" spans="1:22" x14ac:dyDescent="0.25">
      <c r="A14" s="507"/>
      <c r="B14" s="2" t="s">
        <v>141</v>
      </c>
      <c r="C14" s="7" t="s">
        <v>134</v>
      </c>
      <c r="D14" s="7" t="s">
        <v>134</v>
      </c>
      <c r="E14" s="7" t="s">
        <v>134</v>
      </c>
      <c r="F14" s="7" t="s">
        <v>134</v>
      </c>
      <c r="G14" s="7" t="s">
        <v>134</v>
      </c>
      <c r="H14" s="7" t="s">
        <v>134</v>
      </c>
      <c r="I14" s="7" t="s">
        <v>134</v>
      </c>
      <c r="J14" s="7" t="s">
        <v>134</v>
      </c>
      <c r="K14" s="7" t="s">
        <v>134</v>
      </c>
      <c r="L14" s="7" t="s">
        <v>134</v>
      </c>
      <c r="M14" s="7" t="s">
        <v>134</v>
      </c>
      <c r="N14" s="7" t="s">
        <v>134</v>
      </c>
      <c r="O14" s="7" t="s">
        <v>134</v>
      </c>
      <c r="P14" s="7">
        <v>156</v>
      </c>
      <c r="Q14" s="7">
        <v>163</v>
      </c>
      <c r="R14" s="2">
        <v>204</v>
      </c>
      <c r="S14" s="2">
        <v>183</v>
      </c>
      <c r="T14" s="2">
        <v>216</v>
      </c>
      <c r="U14" s="2">
        <v>202</v>
      </c>
      <c r="V14" s="891">
        <v>207</v>
      </c>
    </row>
    <row r="15" spans="1:22" x14ac:dyDescent="0.25">
      <c r="A15" s="507"/>
      <c r="B15" s="451" t="s">
        <v>539</v>
      </c>
      <c r="C15" s="7">
        <v>64</v>
      </c>
      <c r="D15" s="7">
        <v>104</v>
      </c>
      <c r="E15" s="7">
        <v>100</v>
      </c>
      <c r="F15" s="7">
        <v>114</v>
      </c>
      <c r="G15" s="7">
        <v>157</v>
      </c>
      <c r="H15" s="7">
        <v>90</v>
      </c>
      <c r="I15" s="7">
        <v>76</v>
      </c>
      <c r="J15" s="7">
        <v>111</v>
      </c>
      <c r="K15" s="7">
        <v>100</v>
      </c>
      <c r="L15" s="7">
        <v>86</v>
      </c>
      <c r="M15" s="7">
        <v>138</v>
      </c>
      <c r="N15" s="7">
        <v>87</v>
      </c>
      <c r="O15" s="7">
        <v>120</v>
      </c>
      <c r="P15" s="7">
        <v>28</v>
      </c>
      <c r="Q15" s="7">
        <v>24</v>
      </c>
      <c r="R15" s="2">
        <v>22</v>
      </c>
      <c r="S15" s="2" t="s">
        <v>134</v>
      </c>
      <c r="T15" s="2" t="s">
        <v>134</v>
      </c>
      <c r="U15" s="2" t="s">
        <v>134</v>
      </c>
      <c r="V15" s="894" t="s">
        <v>134</v>
      </c>
    </row>
    <row r="16" spans="1:22" x14ac:dyDescent="0.25">
      <c r="A16" s="507"/>
      <c r="B16" s="2" t="s">
        <v>177</v>
      </c>
      <c r="C16" s="7" t="s">
        <v>134</v>
      </c>
      <c r="D16" s="7" t="s">
        <v>134</v>
      </c>
      <c r="E16" s="7" t="s">
        <v>134</v>
      </c>
      <c r="F16" s="7" t="s">
        <v>134</v>
      </c>
      <c r="G16" s="7" t="s">
        <v>134</v>
      </c>
      <c r="H16" s="7" t="s">
        <v>134</v>
      </c>
      <c r="I16" s="7" t="s">
        <v>134</v>
      </c>
      <c r="J16" s="7" t="s">
        <v>134</v>
      </c>
      <c r="K16" s="7" t="s">
        <v>134</v>
      </c>
      <c r="L16" s="7" t="s">
        <v>134</v>
      </c>
      <c r="M16" s="7" t="s">
        <v>134</v>
      </c>
      <c r="N16" s="7" t="s">
        <v>134</v>
      </c>
      <c r="O16" s="7" t="s">
        <v>134</v>
      </c>
      <c r="P16" s="7" t="s">
        <v>134</v>
      </c>
      <c r="Q16" s="7" t="s">
        <v>134</v>
      </c>
      <c r="R16" s="7" t="s">
        <v>134</v>
      </c>
      <c r="S16" s="7">
        <v>84</v>
      </c>
      <c r="T16" s="230">
        <v>108</v>
      </c>
      <c r="U16" s="230">
        <v>101</v>
      </c>
      <c r="V16" s="891">
        <v>100</v>
      </c>
    </row>
    <row r="17" spans="1:22" x14ac:dyDescent="0.25">
      <c r="A17" s="507"/>
      <c r="B17" s="2" t="s">
        <v>65</v>
      </c>
      <c r="C17" s="7">
        <f>SUM(C12:C16)</f>
        <v>489</v>
      </c>
      <c r="D17" s="7">
        <f t="shared" ref="D17:V17" si="4">SUM(D12:D16)</f>
        <v>608</v>
      </c>
      <c r="E17" s="7">
        <f t="shared" si="4"/>
        <v>598</v>
      </c>
      <c r="F17" s="7">
        <f t="shared" si="4"/>
        <v>569</v>
      </c>
      <c r="G17" s="7">
        <f t="shared" si="4"/>
        <v>565</v>
      </c>
      <c r="H17" s="7">
        <f t="shared" si="4"/>
        <v>532</v>
      </c>
      <c r="I17" s="7">
        <f t="shared" si="4"/>
        <v>581</v>
      </c>
      <c r="J17" s="7">
        <f t="shared" si="4"/>
        <v>613</v>
      </c>
      <c r="K17" s="7">
        <f t="shared" si="4"/>
        <v>645</v>
      </c>
      <c r="L17" s="7">
        <f t="shared" si="4"/>
        <v>641</v>
      </c>
      <c r="M17" s="7">
        <f t="shared" si="4"/>
        <v>696</v>
      </c>
      <c r="N17" s="7">
        <f t="shared" si="4"/>
        <v>550</v>
      </c>
      <c r="O17" s="7">
        <f t="shared" si="4"/>
        <v>615</v>
      </c>
      <c r="P17" s="7">
        <f t="shared" si="4"/>
        <v>726</v>
      </c>
      <c r="Q17" s="7">
        <f>SUM(Q12:Q16)</f>
        <v>738</v>
      </c>
      <c r="R17" s="7">
        <f>SUM(R12:R16)</f>
        <v>822</v>
      </c>
      <c r="S17" s="230">
        <f t="shared" ref="S17:T17" si="5">SUM(S12:S16)</f>
        <v>706</v>
      </c>
      <c r="T17" s="230">
        <f t="shared" si="5"/>
        <v>851</v>
      </c>
      <c r="U17" s="230">
        <v>754</v>
      </c>
      <c r="V17" s="895">
        <f t="shared" si="4"/>
        <v>685</v>
      </c>
    </row>
    <row r="18" spans="1:22" x14ac:dyDescent="0.25">
      <c r="A18" s="507"/>
      <c r="B18" s="2" t="s">
        <v>66</v>
      </c>
      <c r="C18" s="20">
        <f>(C17/$C$17)*100</f>
        <v>100</v>
      </c>
      <c r="D18" s="20">
        <f t="shared" ref="D18:V18" si="6">(D17/$C$17)*100</f>
        <v>124.33537832310839</v>
      </c>
      <c r="E18" s="20">
        <f t="shared" si="6"/>
        <v>122.29038854805725</v>
      </c>
      <c r="F18" s="20">
        <f t="shared" si="6"/>
        <v>116.35991820040901</v>
      </c>
      <c r="G18" s="20">
        <f t="shared" si="6"/>
        <v>115.54192229038856</v>
      </c>
      <c r="H18" s="20">
        <f t="shared" si="6"/>
        <v>108.79345603271983</v>
      </c>
      <c r="I18" s="20">
        <f t="shared" si="6"/>
        <v>118.81390593047034</v>
      </c>
      <c r="J18" s="20">
        <f t="shared" si="6"/>
        <v>125.35787321063394</v>
      </c>
      <c r="K18" s="20">
        <f t="shared" si="6"/>
        <v>131.90184049079755</v>
      </c>
      <c r="L18" s="20">
        <f t="shared" si="6"/>
        <v>131.08384458077708</v>
      </c>
      <c r="M18" s="20">
        <f t="shared" si="6"/>
        <v>142.33128834355827</v>
      </c>
      <c r="N18" s="20">
        <f t="shared" si="6"/>
        <v>112.47443762781187</v>
      </c>
      <c r="O18" s="20">
        <f t="shared" si="6"/>
        <v>125.76687116564418</v>
      </c>
      <c r="P18" s="20">
        <f t="shared" si="6"/>
        <v>148.46625766871168</v>
      </c>
      <c r="Q18" s="20">
        <f>(Q17/$C$17)*100</f>
        <v>150.92024539877301</v>
      </c>
      <c r="R18" s="20">
        <f>(R17/$C$17)*100</f>
        <v>168.09815950920245</v>
      </c>
      <c r="S18" s="20">
        <f t="shared" ref="S18:T18" si="7">(S17/$C$17)*100</f>
        <v>144.37627811860941</v>
      </c>
      <c r="T18" s="20">
        <f t="shared" si="7"/>
        <v>174.02862985685073</v>
      </c>
      <c r="U18" s="20">
        <v>154.1922290388548</v>
      </c>
      <c r="V18" s="896">
        <f t="shared" si="6"/>
        <v>140.08179959100204</v>
      </c>
    </row>
    <row r="19" spans="1:22" ht="25.9" customHeight="1" x14ac:dyDescent="0.25">
      <c r="A19" s="507" t="s">
        <v>440</v>
      </c>
      <c r="B19" s="3" t="s">
        <v>65</v>
      </c>
      <c r="C19" s="22">
        <f>SUM(C10,C17)</f>
        <v>2081</v>
      </c>
      <c r="D19" s="22">
        <f t="shared" ref="D19:V19" si="8">SUM(D10,D17)</f>
        <v>2845</v>
      </c>
      <c r="E19" s="22">
        <f t="shared" si="8"/>
        <v>2585</v>
      </c>
      <c r="F19" s="22">
        <f t="shared" si="8"/>
        <v>2422</v>
      </c>
      <c r="G19" s="22">
        <f t="shared" si="8"/>
        <v>2326</v>
      </c>
      <c r="H19" s="22">
        <f t="shared" si="8"/>
        <v>2592</v>
      </c>
      <c r="I19" s="22">
        <f t="shared" si="8"/>
        <v>2599</v>
      </c>
      <c r="J19" s="22">
        <f t="shared" si="8"/>
        <v>2945</v>
      </c>
      <c r="K19" s="22">
        <f t="shared" si="8"/>
        <v>2776</v>
      </c>
      <c r="L19" s="22">
        <f t="shared" si="8"/>
        <v>2752</v>
      </c>
      <c r="M19" s="22">
        <f t="shared" si="8"/>
        <v>3871</v>
      </c>
      <c r="N19" s="22">
        <f t="shared" si="8"/>
        <v>3086</v>
      </c>
      <c r="O19" s="22">
        <f t="shared" si="8"/>
        <v>3179</v>
      </c>
      <c r="P19" s="22">
        <f t="shared" si="8"/>
        <v>3641</v>
      </c>
      <c r="Q19" s="22">
        <f>SUM(Q10,Q17)</f>
        <v>3839</v>
      </c>
      <c r="R19" s="22">
        <f>SUM(R10,R17)</f>
        <v>3912</v>
      </c>
      <c r="S19" s="22">
        <f t="shared" ref="S19:T19" si="9">SUM(S10,S17)</f>
        <v>3225</v>
      </c>
      <c r="T19" s="22">
        <f t="shared" si="9"/>
        <v>3846</v>
      </c>
      <c r="U19" s="22">
        <v>3713</v>
      </c>
      <c r="V19" s="892">
        <f t="shared" si="8"/>
        <v>3674</v>
      </c>
    </row>
    <row r="20" spans="1:22" ht="15.75" thickBot="1" x14ac:dyDescent="0.3">
      <c r="A20" s="508"/>
      <c r="B20" s="5" t="s">
        <v>66</v>
      </c>
      <c r="C20" s="9">
        <f>(C19/$C$19)*100</f>
        <v>100</v>
      </c>
      <c r="D20" s="9">
        <f t="shared" ref="D20:V20" si="10">(D19/$C$19)*100</f>
        <v>136.71311869293609</v>
      </c>
      <c r="E20" s="9">
        <f t="shared" si="10"/>
        <v>124.21912542047093</v>
      </c>
      <c r="F20" s="9">
        <f t="shared" si="10"/>
        <v>116.38635271504086</v>
      </c>
      <c r="G20" s="9">
        <f t="shared" si="10"/>
        <v>111.77318596828447</v>
      </c>
      <c r="H20" s="9">
        <f t="shared" si="10"/>
        <v>124.5555021624219</v>
      </c>
      <c r="I20" s="9">
        <f t="shared" si="10"/>
        <v>124.8918789043729</v>
      </c>
      <c r="J20" s="9">
        <f t="shared" si="10"/>
        <v>141.51850072080728</v>
      </c>
      <c r="K20" s="9">
        <f t="shared" si="10"/>
        <v>133.39740509370495</v>
      </c>
      <c r="L20" s="9">
        <f t="shared" si="10"/>
        <v>132.24411340701585</v>
      </c>
      <c r="M20" s="9">
        <f t="shared" si="10"/>
        <v>186.01633829889477</v>
      </c>
      <c r="N20" s="9">
        <f t="shared" si="10"/>
        <v>148.2940893801057</v>
      </c>
      <c r="O20" s="9">
        <f t="shared" si="10"/>
        <v>152.76309466602595</v>
      </c>
      <c r="P20" s="9">
        <f t="shared" si="10"/>
        <v>174.96395963479097</v>
      </c>
      <c r="Q20" s="9">
        <f>(Q19/$C$19)*100</f>
        <v>184.47861604997598</v>
      </c>
      <c r="R20" s="9">
        <f>(R19/$C$19)*100</f>
        <v>187.98654493032197</v>
      </c>
      <c r="S20" s="9">
        <f t="shared" ref="S20:T20" si="11">(S19/$C$19)*100</f>
        <v>154.9735703988467</v>
      </c>
      <c r="T20" s="9">
        <f t="shared" si="11"/>
        <v>184.81499279192695</v>
      </c>
      <c r="U20" s="9">
        <v>178.42383469485824</v>
      </c>
      <c r="V20" s="897">
        <f t="shared" si="10"/>
        <v>176.54973570398846</v>
      </c>
    </row>
    <row r="21" spans="1:22" ht="18.75" customHeight="1" thickTop="1" x14ac:dyDescent="0.25">
      <c r="A21" s="521" t="s">
        <v>537</v>
      </c>
      <c r="B21" s="522"/>
      <c r="C21" s="522"/>
      <c r="D21" s="522"/>
      <c r="E21" s="522"/>
      <c r="F21" s="522"/>
    </row>
    <row r="22" spans="1:22" x14ac:dyDescent="0.25">
      <c r="A22" s="450" t="s">
        <v>541</v>
      </c>
      <c r="O22" s="15"/>
      <c r="P22" s="15"/>
      <c r="Q22" s="15"/>
    </row>
    <row r="23" spans="1:22" x14ac:dyDescent="0.25">
      <c r="A23" s="383" t="s">
        <v>464</v>
      </c>
    </row>
    <row r="24" spans="1:22" x14ac:dyDescent="0.25">
      <c r="A24" s="277" t="s">
        <v>315</v>
      </c>
    </row>
  </sheetData>
  <mergeCells count="7">
    <mergeCell ref="A21:F21"/>
    <mergeCell ref="A19:A20"/>
    <mergeCell ref="A1:V1"/>
    <mergeCell ref="A2:A3"/>
    <mergeCell ref="B2:B3"/>
    <mergeCell ref="A4:A11"/>
    <mergeCell ref="A12:A18"/>
  </mergeCells>
  <pageMargins left="0.70866141732283472" right="0.70866141732283472" top="0.74803149606299213" bottom="0.74803149606299213" header="0.31496062992125984" footer="0.31496062992125984"/>
  <pageSetup paperSize="9" scale="66"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G24"/>
  <sheetViews>
    <sheetView zoomScale="75" zoomScaleNormal="75" zoomScalePageLayoutView="75" workbookViewId="0">
      <selection activeCell="S16" sqref="S16"/>
    </sheetView>
  </sheetViews>
  <sheetFormatPr defaultRowHeight="15" x14ac:dyDescent="0.25"/>
  <cols>
    <col min="1" max="1" width="18.5" style="1" customWidth="1"/>
    <col min="2" max="2" width="26.1640625" style="1" customWidth="1"/>
    <col min="3" max="3" width="10.1640625" style="1" customWidth="1"/>
    <col min="4" max="4" width="11" style="1" customWidth="1"/>
    <col min="5" max="6" width="10.5" style="1" customWidth="1"/>
    <col min="7" max="7" width="11" style="461" customWidth="1"/>
    <col min="8" max="16384" width="9.33203125" style="1"/>
  </cols>
  <sheetData>
    <row r="1" spans="1:7" ht="31.5" customHeight="1" thickTop="1" x14ac:dyDescent="0.25">
      <c r="A1" s="523" t="s">
        <v>353</v>
      </c>
      <c r="B1" s="524"/>
      <c r="C1" s="524"/>
      <c r="D1" s="525"/>
      <c r="E1" s="525"/>
      <c r="F1" s="525"/>
      <c r="G1" s="526"/>
    </row>
    <row r="2" spans="1:7" x14ac:dyDescent="0.25">
      <c r="A2" s="512" t="s">
        <v>104</v>
      </c>
      <c r="B2" s="513" t="s">
        <v>439</v>
      </c>
      <c r="C2" s="17" t="s">
        <v>456</v>
      </c>
      <c r="D2" s="17" t="s">
        <v>456</v>
      </c>
      <c r="E2" s="17" t="s">
        <v>457</v>
      </c>
      <c r="F2" s="447" t="s">
        <v>536</v>
      </c>
      <c r="G2" s="887" t="s">
        <v>536</v>
      </c>
    </row>
    <row r="3" spans="1:7" x14ac:dyDescent="0.25">
      <c r="A3" s="512"/>
      <c r="B3" s="513"/>
      <c r="C3" s="237">
        <v>41518</v>
      </c>
      <c r="D3" s="238">
        <v>41944</v>
      </c>
      <c r="E3" s="28">
        <v>42339</v>
      </c>
      <c r="F3" s="28">
        <v>42767</v>
      </c>
      <c r="G3" s="888">
        <v>43132</v>
      </c>
    </row>
    <row r="4" spans="1:7" x14ac:dyDescent="0.25">
      <c r="A4" s="507" t="s">
        <v>108</v>
      </c>
      <c r="B4" s="2" t="s">
        <v>85</v>
      </c>
      <c r="C4" s="230">
        <v>1355</v>
      </c>
      <c r="D4" s="2">
        <v>981</v>
      </c>
      <c r="E4" s="19">
        <v>1233</v>
      </c>
      <c r="F4" s="19">
        <v>1511</v>
      </c>
      <c r="G4" s="808">
        <v>1492</v>
      </c>
    </row>
    <row r="5" spans="1:7" x14ac:dyDescent="0.25">
      <c r="A5" s="507"/>
      <c r="B5" s="2" t="s">
        <v>86</v>
      </c>
      <c r="C5" s="230">
        <v>163</v>
      </c>
      <c r="D5" s="2">
        <v>112</v>
      </c>
      <c r="E5" s="19">
        <v>177</v>
      </c>
      <c r="F5" s="19">
        <v>149</v>
      </c>
      <c r="G5" s="808">
        <v>179</v>
      </c>
    </row>
    <row r="6" spans="1:7" x14ac:dyDescent="0.25">
      <c r="A6" s="507"/>
      <c r="B6" s="2" t="s">
        <v>87</v>
      </c>
      <c r="C6" s="230">
        <v>200</v>
      </c>
      <c r="D6" s="2">
        <v>166</v>
      </c>
      <c r="E6" s="19">
        <v>154</v>
      </c>
      <c r="F6" s="19">
        <v>137</v>
      </c>
      <c r="G6" s="808">
        <v>387</v>
      </c>
    </row>
    <row r="7" spans="1:7" x14ac:dyDescent="0.25">
      <c r="A7" s="507"/>
      <c r="B7" s="2" t="s">
        <v>109</v>
      </c>
      <c r="C7" s="230">
        <v>80</v>
      </c>
      <c r="D7" s="2">
        <v>49</v>
      </c>
      <c r="E7" s="19">
        <v>101</v>
      </c>
      <c r="F7" s="19">
        <v>68</v>
      </c>
      <c r="G7" s="808">
        <v>87</v>
      </c>
    </row>
    <row r="8" spans="1:7" x14ac:dyDescent="0.25">
      <c r="A8" s="507"/>
      <c r="B8" s="2" t="s">
        <v>89</v>
      </c>
      <c r="C8" s="230">
        <v>262</v>
      </c>
      <c r="D8" s="2">
        <v>246</v>
      </c>
      <c r="E8" s="19">
        <v>253</v>
      </c>
      <c r="F8" s="19">
        <v>267</v>
      </c>
      <c r="G8" s="808">
        <v>306</v>
      </c>
    </row>
    <row r="9" spans="1:7" x14ac:dyDescent="0.25">
      <c r="A9" s="507"/>
      <c r="B9" s="2" t="s">
        <v>90</v>
      </c>
      <c r="C9" s="230">
        <v>87</v>
      </c>
      <c r="D9" s="2">
        <v>102</v>
      </c>
      <c r="E9" s="19">
        <v>105</v>
      </c>
      <c r="F9" s="19">
        <v>108</v>
      </c>
      <c r="G9" s="808">
        <v>111</v>
      </c>
    </row>
    <row r="10" spans="1:7" x14ac:dyDescent="0.25">
      <c r="A10" s="507"/>
      <c r="B10" s="2" t="s">
        <v>65</v>
      </c>
      <c r="C10" s="22">
        <f>SUM(C4:C9)</f>
        <v>2147</v>
      </c>
      <c r="D10" s="22">
        <f t="shared" ref="D10:E10" si="0">SUM(D4:D9)</f>
        <v>1656</v>
      </c>
      <c r="E10" s="22">
        <f t="shared" si="0"/>
        <v>2023</v>
      </c>
      <c r="F10" s="26">
        <v>2240</v>
      </c>
      <c r="G10" s="659">
        <f>SUM(G4:G9)</f>
        <v>2562</v>
      </c>
    </row>
    <row r="11" spans="1:7" x14ac:dyDescent="0.25">
      <c r="A11" s="507"/>
      <c r="B11" s="2" t="s">
        <v>66</v>
      </c>
      <c r="C11" s="8">
        <f>(C10/$C$10)*100</f>
        <v>100</v>
      </c>
      <c r="D11" s="8">
        <f t="shared" ref="D11:G11" si="1">(D10/$C$10)*100</f>
        <v>77.130880298090361</v>
      </c>
      <c r="E11" s="8">
        <f t="shared" si="1"/>
        <v>94.224499301350718</v>
      </c>
      <c r="F11" s="23">
        <v>104.33162552398696</v>
      </c>
      <c r="G11" s="742">
        <f t="shared" si="1"/>
        <v>119.32929669306009</v>
      </c>
    </row>
    <row r="12" spans="1:7" x14ac:dyDescent="0.25">
      <c r="A12" s="507" t="s">
        <v>110</v>
      </c>
      <c r="B12" s="2" t="s">
        <v>91</v>
      </c>
      <c r="C12" s="230">
        <v>69</v>
      </c>
      <c r="D12" s="2">
        <v>63</v>
      </c>
      <c r="E12" s="19">
        <v>64</v>
      </c>
      <c r="F12" s="19">
        <v>75</v>
      </c>
      <c r="G12" s="808">
        <v>76</v>
      </c>
    </row>
    <row r="13" spans="1:7" x14ac:dyDescent="0.25">
      <c r="A13" s="507"/>
      <c r="B13" s="2" t="s">
        <v>92</v>
      </c>
      <c r="C13" s="230">
        <v>119</v>
      </c>
      <c r="D13" s="2">
        <v>100</v>
      </c>
      <c r="E13" s="19">
        <v>140</v>
      </c>
      <c r="F13" s="19">
        <v>129</v>
      </c>
      <c r="G13" s="808">
        <v>115</v>
      </c>
    </row>
    <row r="14" spans="1:7" x14ac:dyDescent="0.25">
      <c r="A14" s="507"/>
      <c r="B14" s="2" t="s">
        <v>141</v>
      </c>
      <c r="C14" s="230">
        <v>104</v>
      </c>
      <c r="D14" s="31">
        <v>110</v>
      </c>
      <c r="E14" s="32">
        <v>91</v>
      </c>
      <c r="F14" s="32">
        <v>104</v>
      </c>
      <c r="G14" s="808">
        <v>124</v>
      </c>
    </row>
    <row r="15" spans="1:7" x14ac:dyDescent="0.25">
      <c r="A15" s="507"/>
      <c r="B15" s="451" t="s">
        <v>539</v>
      </c>
      <c r="C15" s="230"/>
      <c r="D15" s="33"/>
      <c r="E15" s="34"/>
      <c r="F15" s="34"/>
      <c r="G15" s="889"/>
    </row>
    <row r="16" spans="1:7" x14ac:dyDescent="0.25">
      <c r="A16" s="507"/>
      <c r="B16" s="2" t="s">
        <v>289</v>
      </c>
      <c r="C16" s="239" t="s">
        <v>134</v>
      </c>
      <c r="D16" s="33">
        <v>25</v>
      </c>
      <c r="E16" s="34">
        <v>57</v>
      </c>
      <c r="F16" s="34">
        <v>66</v>
      </c>
      <c r="G16" s="808">
        <v>88</v>
      </c>
    </row>
    <row r="17" spans="1:7" x14ac:dyDescent="0.25">
      <c r="A17" s="507"/>
      <c r="B17" s="2" t="s">
        <v>65</v>
      </c>
      <c r="C17" s="22">
        <f>SUM(C12:C16)</f>
        <v>292</v>
      </c>
      <c r="D17" s="22">
        <f t="shared" ref="D17:G17" si="2">SUM(D12:D16)</f>
        <v>298</v>
      </c>
      <c r="E17" s="22">
        <f>SUM(E12:E16)</f>
        <v>352</v>
      </c>
      <c r="F17" s="26">
        <v>374</v>
      </c>
      <c r="G17" s="659">
        <f t="shared" si="2"/>
        <v>403</v>
      </c>
    </row>
    <row r="18" spans="1:7" x14ac:dyDescent="0.25">
      <c r="A18" s="507"/>
      <c r="B18" s="2" t="s">
        <v>66</v>
      </c>
      <c r="C18" s="8">
        <f>(C17/$C$17)*100</f>
        <v>100</v>
      </c>
      <c r="D18" s="8">
        <f t="shared" ref="D18:G18" si="3">(D17/$C$17)*100</f>
        <v>102.05479452054796</v>
      </c>
      <c r="E18" s="23">
        <f t="shared" si="3"/>
        <v>120.54794520547945</v>
      </c>
      <c r="F18" s="23">
        <v>128.08219178082192</v>
      </c>
      <c r="G18" s="742">
        <f t="shared" si="3"/>
        <v>138.01369863013699</v>
      </c>
    </row>
    <row r="19" spans="1:7" ht="25.9" customHeight="1" x14ac:dyDescent="0.25">
      <c r="A19" s="507" t="s">
        <v>440</v>
      </c>
      <c r="B19" s="231" t="s">
        <v>65</v>
      </c>
      <c r="C19" s="22">
        <f>SUM(C10,C17)</f>
        <v>2439</v>
      </c>
      <c r="D19" s="22">
        <f t="shared" ref="D19:E19" si="4">SUM(D10,D17)</f>
        <v>1954</v>
      </c>
      <c r="E19" s="22">
        <f t="shared" si="4"/>
        <v>2375</v>
      </c>
      <c r="F19" s="26">
        <v>2614</v>
      </c>
      <c r="G19" s="659">
        <f>SUM(G10,G17)</f>
        <v>2965</v>
      </c>
    </row>
    <row r="20" spans="1:7" ht="15.75" thickBot="1" x14ac:dyDescent="0.3">
      <c r="A20" s="508"/>
      <c r="B20" s="5" t="s">
        <v>66</v>
      </c>
      <c r="C20" s="9">
        <f>(C19/$C$19)*100</f>
        <v>100</v>
      </c>
      <c r="D20" s="9">
        <f t="shared" ref="D20:G20" si="5">(D19/$C$19)*100</f>
        <v>80.11480114801148</v>
      </c>
      <c r="E20" s="25">
        <f t="shared" si="5"/>
        <v>97.375973759737604</v>
      </c>
      <c r="F20" s="25">
        <v>107.17507175071749</v>
      </c>
      <c r="G20" s="886">
        <f t="shared" si="5"/>
        <v>121.56621566215662</v>
      </c>
    </row>
    <row r="21" spans="1:7" ht="18.75" customHeight="1" thickTop="1" x14ac:dyDescent="0.25">
      <c r="A21" s="521" t="s">
        <v>537</v>
      </c>
      <c r="B21" s="522"/>
      <c r="C21" s="522"/>
      <c r="D21" s="522"/>
      <c r="E21" s="522"/>
      <c r="F21" s="522"/>
      <c r="G21" s="522"/>
    </row>
    <row r="22" spans="1:7" x14ac:dyDescent="0.25">
      <c r="A22" s="450" t="s">
        <v>538</v>
      </c>
      <c r="C22" s="15"/>
    </row>
    <row r="23" spans="1:7" x14ac:dyDescent="0.25">
      <c r="A23" s="1" t="s">
        <v>290</v>
      </c>
    </row>
    <row r="24" spans="1:7" x14ac:dyDescent="0.25">
      <c r="A24" s="277" t="s">
        <v>315</v>
      </c>
    </row>
  </sheetData>
  <mergeCells count="7">
    <mergeCell ref="A21:G21"/>
    <mergeCell ref="A19:A20"/>
    <mergeCell ref="A1:G1"/>
    <mergeCell ref="A2:A3"/>
    <mergeCell ref="B2:B3"/>
    <mergeCell ref="A4:A11"/>
    <mergeCell ref="A12:A18"/>
  </mergeCells>
  <pageMargins left="0.70866141732283472" right="0.70866141732283472" top="0.74803149606299213" bottom="0.74803149606299213" header="0.31496062992125984" footer="0.31496062992125984"/>
  <pageSetup paperSize="9" scale="63"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G24"/>
  <sheetViews>
    <sheetView zoomScale="75" zoomScaleNormal="75" zoomScalePageLayoutView="75" workbookViewId="0">
      <selection activeCell="T16" sqref="T16"/>
    </sheetView>
  </sheetViews>
  <sheetFormatPr defaultRowHeight="15" x14ac:dyDescent="0.25"/>
  <cols>
    <col min="1" max="1" width="18.5" style="1" customWidth="1"/>
    <col min="2" max="2" width="26.1640625" style="1" customWidth="1"/>
    <col min="3" max="3" width="10.1640625" style="1" customWidth="1"/>
    <col min="4" max="4" width="11" style="1" customWidth="1"/>
    <col min="5" max="6" width="10.5" style="1" customWidth="1"/>
    <col min="7" max="7" width="11" style="583" customWidth="1"/>
    <col min="8" max="16384" width="9.33203125" style="1"/>
  </cols>
  <sheetData>
    <row r="1" spans="1:7" ht="31.5" customHeight="1" thickTop="1" x14ac:dyDescent="0.25">
      <c r="A1" s="523" t="s">
        <v>352</v>
      </c>
      <c r="B1" s="524"/>
      <c r="C1" s="524"/>
      <c r="D1" s="525"/>
      <c r="E1" s="525"/>
      <c r="F1" s="525"/>
      <c r="G1" s="526"/>
    </row>
    <row r="2" spans="1:7" x14ac:dyDescent="0.25">
      <c r="A2" s="512" t="s">
        <v>104</v>
      </c>
      <c r="B2" s="513" t="s">
        <v>439</v>
      </c>
      <c r="C2" s="17" t="s">
        <v>456</v>
      </c>
      <c r="D2" s="17" t="s">
        <v>456</v>
      </c>
      <c r="E2" s="17" t="s">
        <v>457</v>
      </c>
      <c r="F2" s="447" t="s">
        <v>536</v>
      </c>
      <c r="G2" s="592" t="s">
        <v>536</v>
      </c>
    </row>
    <row r="3" spans="1:7" x14ac:dyDescent="0.25">
      <c r="A3" s="512"/>
      <c r="B3" s="513"/>
      <c r="C3" s="237">
        <v>41518</v>
      </c>
      <c r="D3" s="238">
        <v>41944</v>
      </c>
      <c r="E3" s="28">
        <v>42339</v>
      </c>
      <c r="F3" s="28">
        <v>42767</v>
      </c>
      <c r="G3" s="585">
        <v>43132</v>
      </c>
    </row>
    <row r="4" spans="1:7" x14ac:dyDescent="0.25">
      <c r="A4" s="507" t="s">
        <v>108</v>
      </c>
      <c r="B4" s="2" t="s">
        <v>85</v>
      </c>
      <c r="C4" s="230">
        <v>1269</v>
      </c>
      <c r="D4" s="2">
        <v>1406</v>
      </c>
      <c r="E4" s="19">
        <v>1713</v>
      </c>
      <c r="F4" s="19">
        <v>1340</v>
      </c>
      <c r="G4" s="586">
        <v>1691</v>
      </c>
    </row>
    <row r="5" spans="1:7" x14ac:dyDescent="0.25">
      <c r="A5" s="507"/>
      <c r="B5" s="2" t="s">
        <v>86</v>
      </c>
      <c r="C5" s="230">
        <v>179</v>
      </c>
      <c r="D5" s="2">
        <v>190</v>
      </c>
      <c r="E5" s="19">
        <v>335</v>
      </c>
      <c r="F5" s="19">
        <v>243</v>
      </c>
      <c r="G5" s="586">
        <v>209</v>
      </c>
    </row>
    <row r="6" spans="1:7" x14ac:dyDescent="0.25">
      <c r="A6" s="507"/>
      <c r="B6" s="2" t="s">
        <v>87</v>
      </c>
      <c r="C6" s="230">
        <v>172</v>
      </c>
      <c r="D6" s="2">
        <v>189</v>
      </c>
      <c r="E6" s="19">
        <v>211</v>
      </c>
      <c r="F6" s="19">
        <v>223</v>
      </c>
      <c r="G6" s="586">
        <v>216</v>
      </c>
    </row>
    <row r="7" spans="1:7" x14ac:dyDescent="0.25">
      <c r="A7" s="507"/>
      <c r="B7" s="2" t="s">
        <v>109</v>
      </c>
      <c r="C7" s="230">
        <v>91</v>
      </c>
      <c r="D7" s="2">
        <v>98</v>
      </c>
      <c r="E7" s="19">
        <v>102</v>
      </c>
      <c r="F7" s="19">
        <v>81</v>
      </c>
      <c r="G7" s="586">
        <v>67</v>
      </c>
    </row>
    <row r="8" spans="1:7" x14ac:dyDescent="0.25">
      <c r="A8" s="507"/>
      <c r="B8" s="2" t="s">
        <v>89</v>
      </c>
      <c r="C8" s="230">
        <v>142</v>
      </c>
      <c r="D8" s="2">
        <v>196</v>
      </c>
      <c r="E8" s="19">
        <v>222</v>
      </c>
      <c r="F8" s="19">
        <v>198</v>
      </c>
      <c r="G8" s="586">
        <v>194</v>
      </c>
    </row>
    <row r="9" spans="1:7" x14ac:dyDescent="0.25">
      <c r="A9" s="507"/>
      <c r="B9" s="2" t="s">
        <v>90</v>
      </c>
      <c r="C9" s="230">
        <v>125</v>
      </c>
      <c r="D9" s="2">
        <v>61</v>
      </c>
      <c r="E9" s="19">
        <v>81</v>
      </c>
      <c r="F9" s="19">
        <v>78</v>
      </c>
      <c r="G9" s="586">
        <v>115</v>
      </c>
    </row>
    <row r="10" spans="1:7" x14ac:dyDescent="0.25">
      <c r="A10" s="507"/>
      <c r="B10" s="2" t="s">
        <v>65</v>
      </c>
      <c r="C10" s="22">
        <f>SUM(C4:C9)</f>
        <v>1978</v>
      </c>
      <c r="D10" s="22">
        <f t="shared" ref="D10:E10" si="0">SUM(D4:D9)</f>
        <v>2140</v>
      </c>
      <c r="E10" s="22">
        <f t="shared" si="0"/>
        <v>2664</v>
      </c>
      <c r="F10" s="26">
        <v>2163</v>
      </c>
      <c r="G10" s="589">
        <f>SUM(G4:G9)</f>
        <v>2492</v>
      </c>
    </row>
    <row r="11" spans="1:7" x14ac:dyDescent="0.25">
      <c r="A11" s="507"/>
      <c r="B11" s="2" t="s">
        <v>66</v>
      </c>
      <c r="C11" s="8">
        <f>(C10/$C$10)*100</f>
        <v>100</v>
      </c>
      <c r="D11" s="8">
        <f t="shared" ref="D11:G11" si="1">(D10/$C$10)*100</f>
        <v>108.19009100101111</v>
      </c>
      <c r="E11" s="8">
        <f t="shared" si="1"/>
        <v>134.68149646107179</v>
      </c>
      <c r="F11" s="23">
        <v>109.35288169868554</v>
      </c>
      <c r="G11" s="591">
        <f t="shared" si="1"/>
        <v>125.98584428715876</v>
      </c>
    </row>
    <row r="12" spans="1:7" x14ac:dyDescent="0.25">
      <c r="A12" s="507" t="s">
        <v>110</v>
      </c>
      <c r="B12" s="2" t="s">
        <v>91</v>
      </c>
      <c r="C12" s="230">
        <v>63</v>
      </c>
      <c r="D12" s="2">
        <v>75</v>
      </c>
      <c r="E12" s="19">
        <v>121</v>
      </c>
      <c r="F12" s="19">
        <v>64</v>
      </c>
      <c r="G12" s="586">
        <v>75</v>
      </c>
    </row>
    <row r="13" spans="1:7" x14ac:dyDescent="0.25">
      <c r="A13" s="507"/>
      <c r="B13" s="2" t="s">
        <v>92</v>
      </c>
      <c r="C13" s="230">
        <v>134</v>
      </c>
      <c r="D13" s="2">
        <v>164</v>
      </c>
      <c r="E13" s="19">
        <v>160</v>
      </c>
      <c r="F13" s="19">
        <v>165</v>
      </c>
      <c r="G13" s="586">
        <v>157</v>
      </c>
    </row>
    <row r="14" spans="1:7" x14ac:dyDescent="0.25">
      <c r="A14" s="507"/>
      <c r="B14" s="2" t="s">
        <v>141</v>
      </c>
      <c r="C14" s="230">
        <v>123</v>
      </c>
      <c r="D14" s="31">
        <v>164</v>
      </c>
      <c r="E14" s="32">
        <v>120</v>
      </c>
      <c r="F14" s="32">
        <v>127</v>
      </c>
      <c r="G14" s="586">
        <v>133</v>
      </c>
    </row>
    <row r="15" spans="1:7" x14ac:dyDescent="0.25">
      <c r="A15" s="507"/>
      <c r="B15" s="451" t="s">
        <v>539</v>
      </c>
      <c r="C15" s="230"/>
      <c r="D15" s="33"/>
      <c r="E15" s="34"/>
      <c r="F15" s="34"/>
      <c r="G15" s="588"/>
    </row>
    <row r="16" spans="1:7" x14ac:dyDescent="0.25">
      <c r="A16" s="507"/>
      <c r="B16" s="2" t="s">
        <v>289</v>
      </c>
      <c r="C16" s="239" t="s">
        <v>134</v>
      </c>
      <c r="D16" s="33">
        <v>45</v>
      </c>
      <c r="E16" s="34">
        <v>51</v>
      </c>
      <c r="F16" s="34">
        <v>78</v>
      </c>
      <c r="G16" s="586">
        <v>94</v>
      </c>
    </row>
    <row r="17" spans="1:7" x14ac:dyDescent="0.25">
      <c r="A17" s="507"/>
      <c r="B17" s="2" t="s">
        <v>65</v>
      </c>
      <c r="C17" s="22">
        <f>SUM(C12:C16)</f>
        <v>320</v>
      </c>
      <c r="D17" s="22">
        <f t="shared" ref="D17:G17" si="2">SUM(D12:D16)</f>
        <v>448</v>
      </c>
      <c r="E17" s="22">
        <f>SUM(E12:E16)</f>
        <v>452</v>
      </c>
      <c r="F17" s="26">
        <v>434</v>
      </c>
      <c r="G17" s="589">
        <f t="shared" si="2"/>
        <v>459</v>
      </c>
    </row>
    <row r="18" spans="1:7" x14ac:dyDescent="0.25">
      <c r="A18" s="507"/>
      <c r="B18" s="2" t="s">
        <v>66</v>
      </c>
      <c r="C18" s="8">
        <f>(C17/$C$17)*100</f>
        <v>100</v>
      </c>
      <c r="D18" s="8">
        <f t="shared" ref="D18:G18" si="3">(D17/$C$17)*100</f>
        <v>140</v>
      </c>
      <c r="E18" s="23">
        <f t="shared" si="3"/>
        <v>141.25</v>
      </c>
      <c r="F18" s="23">
        <v>135.625</v>
      </c>
      <c r="G18" s="591">
        <f t="shared" si="3"/>
        <v>143.4375</v>
      </c>
    </row>
    <row r="19" spans="1:7" ht="25.9" customHeight="1" x14ac:dyDescent="0.25">
      <c r="A19" s="507" t="s">
        <v>440</v>
      </c>
      <c r="B19" s="231" t="s">
        <v>65</v>
      </c>
      <c r="C19" s="22">
        <f>SUM(C10,C17)</f>
        <v>2298</v>
      </c>
      <c r="D19" s="22">
        <f t="shared" ref="D19:E19" si="4">SUM(D10,D17)</f>
        <v>2588</v>
      </c>
      <c r="E19" s="22">
        <f t="shared" si="4"/>
        <v>3116</v>
      </c>
      <c r="F19" s="26">
        <v>2597</v>
      </c>
      <c r="G19" s="589">
        <f>SUM(G10,G17)</f>
        <v>2951</v>
      </c>
    </row>
    <row r="20" spans="1:7" ht="15.75" thickBot="1" x14ac:dyDescent="0.3">
      <c r="A20" s="508"/>
      <c r="B20" s="5" t="s">
        <v>66</v>
      </c>
      <c r="C20" s="9">
        <f>(C19/$C$19)*100</f>
        <v>100</v>
      </c>
      <c r="D20" s="9">
        <f t="shared" ref="D20:G20" si="5">(D19/$C$19)*100</f>
        <v>112.61966927763271</v>
      </c>
      <c r="E20" s="25">
        <f t="shared" si="5"/>
        <v>135.59617058311574</v>
      </c>
      <c r="F20" s="25">
        <v>113.0113141862489</v>
      </c>
      <c r="G20" s="590">
        <f t="shared" si="5"/>
        <v>128.41601392515233</v>
      </c>
    </row>
    <row r="21" spans="1:7" ht="15.75" thickTop="1" x14ac:dyDescent="0.25">
      <c r="A21" s="521" t="s">
        <v>537</v>
      </c>
      <c r="B21" s="522"/>
      <c r="C21" s="522"/>
      <c r="D21" s="522"/>
      <c r="E21" s="522"/>
      <c r="F21" s="522"/>
      <c r="G21" s="522"/>
    </row>
    <row r="22" spans="1:7" x14ac:dyDescent="0.25">
      <c r="A22" s="450" t="s">
        <v>542</v>
      </c>
      <c r="C22" s="15"/>
    </row>
    <row r="23" spans="1:7" x14ac:dyDescent="0.25">
      <c r="A23" s="383" t="s">
        <v>459</v>
      </c>
    </row>
    <row r="24" spans="1:7" x14ac:dyDescent="0.25">
      <c r="A24" s="277" t="s">
        <v>315</v>
      </c>
    </row>
  </sheetData>
  <mergeCells count="7">
    <mergeCell ref="A21:G21"/>
    <mergeCell ref="A19:A20"/>
    <mergeCell ref="A1:G1"/>
    <mergeCell ref="A2:A3"/>
    <mergeCell ref="B2:B3"/>
    <mergeCell ref="A4:A11"/>
    <mergeCell ref="A12:A18"/>
  </mergeCells>
  <pageMargins left="0.70866141732283472" right="0.70866141732283472" top="0.74803149606299213" bottom="0.74803149606299213" header="0.31496062992125984" footer="0.31496062992125984"/>
  <pageSetup paperSize="9" scale="6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X80"/>
  <sheetViews>
    <sheetView zoomScale="75" zoomScaleNormal="75" workbookViewId="0">
      <selection activeCell="AD33" sqref="AD33"/>
    </sheetView>
  </sheetViews>
  <sheetFormatPr defaultRowHeight="11.25" x14ac:dyDescent="0.2"/>
  <cols>
    <col min="1" max="1" width="3.1640625" style="221" customWidth="1"/>
    <col min="2" max="17" width="9.33203125" style="221"/>
    <col min="18" max="18" width="4.5" style="221" customWidth="1"/>
    <col min="19" max="19" width="4" style="221" customWidth="1"/>
    <col min="20" max="20" width="7.5" style="221" customWidth="1"/>
    <col min="21" max="16384" width="9.33203125" style="221"/>
  </cols>
  <sheetData>
    <row r="1" spans="1:24" x14ac:dyDescent="0.2">
      <c r="A1" s="457"/>
      <c r="B1" s="457"/>
      <c r="C1" s="457"/>
      <c r="D1" s="457"/>
      <c r="E1" s="457"/>
      <c r="F1" s="457"/>
      <c r="G1" s="457"/>
      <c r="H1" s="457"/>
      <c r="I1" s="457"/>
      <c r="J1" s="457"/>
      <c r="K1" s="457"/>
      <c r="L1" s="457"/>
      <c r="M1" s="457"/>
      <c r="N1" s="457"/>
      <c r="O1" s="457"/>
      <c r="P1" s="457"/>
      <c r="Q1" s="457"/>
      <c r="R1" s="457"/>
      <c r="S1" s="457"/>
      <c r="T1" s="457"/>
      <c r="U1" s="457"/>
      <c r="V1" s="457"/>
      <c r="W1" s="457"/>
    </row>
    <row r="2" spans="1:24" x14ac:dyDescent="0.2">
      <c r="A2" s="457"/>
      <c r="B2" s="457"/>
      <c r="C2" s="457"/>
      <c r="D2" s="457"/>
      <c r="E2" s="457"/>
      <c r="F2" s="457"/>
      <c r="G2" s="457"/>
      <c r="H2" s="457"/>
      <c r="I2" s="457"/>
      <c r="J2" s="457"/>
      <c r="K2" s="457"/>
      <c r="L2" s="457"/>
      <c r="M2" s="457"/>
      <c r="N2" s="457"/>
      <c r="O2" s="457"/>
      <c r="P2" s="457"/>
      <c r="Q2" s="457"/>
      <c r="R2" s="457"/>
      <c r="S2" s="457"/>
      <c r="T2" s="457"/>
      <c r="U2" s="457"/>
      <c r="V2" s="457"/>
      <c r="W2" s="457"/>
      <c r="X2" s="457"/>
    </row>
    <row r="3" spans="1:24" x14ac:dyDescent="0.2">
      <c r="A3" s="457"/>
      <c r="B3" s="457"/>
      <c r="C3" s="457"/>
      <c r="D3" s="457"/>
      <c r="E3" s="457"/>
      <c r="F3" s="457"/>
      <c r="G3" s="457"/>
      <c r="H3" s="457"/>
      <c r="I3" s="457"/>
      <c r="J3" s="457"/>
      <c r="K3" s="457"/>
      <c r="L3" s="457"/>
      <c r="M3" s="457"/>
      <c r="N3" s="457"/>
      <c r="O3" s="457"/>
      <c r="P3" s="457"/>
      <c r="Q3" s="457"/>
      <c r="R3" s="457"/>
      <c r="S3" s="457"/>
      <c r="T3" s="457"/>
      <c r="U3" s="457"/>
      <c r="V3" s="457"/>
      <c r="W3" s="457"/>
      <c r="X3" s="457"/>
    </row>
    <row r="4" spans="1:24" x14ac:dyDescent="0.2">
      <c r="A4" s="457"/>
      <c r="B4" s="457"/>
      <c r="C4" s="457"/>
      <c r="D4" s="457"/>
      <c r="E4" s="457"/>
      <c r="F4" s="457"/>
      <c r="G4" s="457"/>
      <c r="H4" s="457"/>
      <c r="I4" s="457"/>
      <c r="J4" s="457"/>
      <c r="K4" s="457"/>
      <c r="L4" s="457"/>
      <c r="M4" s="457"/>
      <c r="N4" s="457"/>
      <c r="O4" s="457"/>
      <c r="P4" s="457"/>
      <c r="Q4" s="457"/>
      <c r="R4" s="457"/>
      <c r="S4" s="457"/>
      <c r="T4" s="457"/>
      <c r="U4" s="457"/>
      <c r="V4" s="457"/>
      <c r="W4" s="457"/>
      <c r="X4" s="457"/>
    </row>
    <row r="5" spans="1:24" x14ac:dyDescent="0.2">
      <c r="A5" s="457"/>
      <c r="B5" s="457"/>
      <c r="C5" s="457"/>
      <c r="D5" s="457"/>
      <c r="E5" s="457"/>
      <c r="F5" s="457"/>
      <c r="G5" s="457"/>
      <c r="H5" s="457"/>
      <c r="I5" s="457"/>
      <c r="J5" s="457"/>
      <c r="K5" s="457"/>
      <c r="L5" s="457"/>
      <c r="M5" s="457"/>
      <c r="N5" s="457"/>
      <c r="O5" s="457"/>
      <c r="P5" s="457"/>
      <c r="Q5" s="457"/>
      <c r="R5" s="457"/>
      <c r="S5" s="457"/>
      <c r="T5" s="457"/>
      <c r="U5" s="457"/>
      <c r="V5" s="457"/>
      <c r="W5" s="457"/>
      <c r="X5" s="457"/>
    </row>
    <row r="6" spans="1:24" x14ac:dyDescent="0.2">
      <c r="A6" s="457"/>
      <c r="B6" s="457"/>
      <c r="C6" s="457"/>
      <c r="D6" s="457"/>
      <c r="E6" s="457"/>
      <c r="F6" s="457"/>
      <c r="G6" s="457"/>
      <c r="H6" s="457"/>
      <c r="I6" s="457"/>
      <c r="J6" s="457"/>
      <c r="K6" s="457"/>
      <c r="L6" s="457"/>
      <c r="M6" s="457"/>
      <c r="N6" s="457"/>
      <c r="O6" s="457"/>
      <c r="P6" s="457"/>
      <c r="Q6" s="457"/>
      <c r="R6" s="457"/>
      <c r="S6" s="457"/>
      <c r="T6" s="457"/>
      <c r="U6" s="457"/>
      <c r="V6" s="457"/>
      <c r="W6" s="457"/>
      <c r="X6" s="457"/>
    </row>
    <row r="7" spans="1:24" x14ac:dyDescent="0.2">
      <c r="A7" s="457"/>
      <c r="B7" s="457"/>
      <c r="C7" s="457"/>
      <c r="D7" s="457"/>
      <c r="E7" s="457"/>
      <c r="F7" s="457"/>
      <c r="G7" s="457"/>
      <c r="H7" s="457"/>
      <c r="I7" s="457"/>
      <c r="J7" s="457"/>
      <c r="K7" s="457"/>
      <c r="L7" s="457"/>
      <c r="M7" s="457"/>
      <c r="N7" s="457"/>
      <c r="O7" s="457"/>
      <c r="P7" s="457"/>
      <c r="Q7" s="457"/>
      <c r="R7" s="457"/>
      <c r="S7" s="457"/>
      <c r="T7" s="457"/>
      <c r="U7" s="457"/>
      <c r="V7" s="457"/>
      <c r="W7" s="457"/>
      <c r="X7" s="457"/>
    </row>
    <row r="8" spans="1:24" x14ac:dyDescent="0.2">
      <c r="A8" s="457"/>
      <c r="B8" s="457"/>
      <c r="C8" s="457"/>
      <c r="D8" s="457"/>
      <c r="E8" s="457"/>
      <c r="F8" s="457"/>
      <c r="G8" s="457"/>
      <c r="H8" s="457"/>
      <c r="I8" s="457"/>
      <c r="J8" s="457"/>
      <c r="K8" s="457"/>
      <c r="L8" s="457"/>
      <c r="M8" s="457"/>
      <c r="N8" s="457"/>
      <c r="O8" s="457"/>
      <c r="P8" s="457"/>
      <c r="Q8" s="457"/>
      <c r="R8" s="457"/>
      <c r="S8" s="457"/>
      <c r="T8" s="457"/>
      <c r="U8" s="457"/>
      <c r="V8" s="457"/>
      <c r="W8" s="457"/>
      <c r="X8" s="457"/>
    </row>
    <row r="9" spans="1:24" x14ac:dyDescent="0.2">
      <c r="A9" s="457"/>
      <c r="B9" s="457"/>
      <c r="C9" s="457"/>
      <c r="D9" s="457"/>
      <c r="E9" s="457"/>
      <c r="F9" s="457"/>
      <c r="G9" s="457"/>
      <c r="H9" s="457"/>
      <c r="I9" s="457"/>
      <c r="J9" s="457"/>
      <c r="K9" s="457"/>
      <c r="L9" s="457"/>
      <c r="M9" s="457"/>
      <c r="N9" s="457"/>
      <c r="O9" s="457"/>
      <c r="P9" s="457"/>
      <c r="Q9" s="457"/>
      <c r="R9" s="457"/>
      <c r="S9" s="457"/>
      <c r="T9" s="457"/>
      <c r="U9" s="457"/>
      <c r="V9" s="457"/>
      <c r="W9" s="457"/>
      <c r="X9" s="457"/>
    </row>
    <row r="10" spans="1:24" x14ac:dyDescent="0.2">
      <c r="A10" s="457"/>
      <c r="B10" s="457"/>
      <c r="C10" s="457"/>
      <c r="D10" s="457"/>
      <c r="E10" s="457"/>
      <c r="F10" s="457"/>
      <c r="G10" s="457"/>
      <c r="H10" s="457"/>
      <c r="I10" s="457"/>
      <c r="J10" s="457"/>
      <c r="K10" s="457"/>
      <c r="L10" s="457"/>
      <c r="M10" s="457"/>
      <c r="N10" s="457"/>
      <c r="O10" s="457"/>
      <c r="P10" s="457"/>
      <c r="Q10" s="457"/>
      <c r="R10" s="457"/>
      <c r="S10" s="457"/>
      <c r="T10" s="457"/>
      <c r="U10" s="457"/>
      <c r="V10" s="457"/>
      <c r="W10" s="457"/>
      <c r="X10" s="457"/>
    </row>
    <row r="11" spans="1:24" x14ac:dyDescent="0.2">
      <c r="A11" s="457"/>
      <c r="B11" s="457"/>
      <c r="C11" s="457"/>
      <c r="D11" s="457"/>
      <c r="E11" s="457"/>
      <c r="F11" s="457"/>
      <c r="G11" s="457"/>
      <c r="H11" s="457"/>
      <c r="I11" s="457"/>
      <c r="J11" s="457"/>
      <c r="K11" s="457"/>
      <c r="L11" s="457"/>
      <c r="M11" s="457"/>
      <c r="N11" s="457"/>
      <c r="O11" s="457"/>
      <c r="P11" s="457"/>
      <c r="Q11" s="457"/>
      <c r="R11" s="457"/>
      <c r="S11" s="457"/>
      <c r="T11" s="457"/>
      <c r="U11" s="457"/>
      <c r="V11" s="457"/>
      <c r="W11" s="457"/>
      <c r="X11" s="457"/>
    </row>
    <row r="12" spans="1:24" x14ac:dyDescent="0.2">
      <c r="A12" s="457"/>
      <c r="B12" s="457"/>
      <c r="C12" s="457"/>
      <c r="D12" s="457"/>
      <c r="E12" s="457"/>
      <c r="F12" s="457"/>
      <c r="G12" s="457"/>
      <c r="H12" s="457"/>
      <c r="I12" s="457"/>
      <c r="J12" s="457"/>
      <c r="K12" s="457"/>
      <c r="L12" s="457"/>
      <c r="M12" s="457"/>
      <c r="N12" s="457"/>
      <c r="O12" s="457"/>
      <c r="P12" s="457"/>
      <c r="Q12" s="457"/>
      <c r="R12" s="457"/>
      <c r="S12" s="457"/>
      <c r="T12" s="457"/>
      <c r="U12" s="457"/>
      <c r="V12" s="457"/>
      <c r="W12" s="457"/>
      <c r="X12" s="457"/>
    </row>
    <row r="13" spans="1:24" x14ac:dyDescent="0.2">
      <c r="A13" s="457"/>
      <c r="B13" s="457"/>
      <c r="C13" s="457"/>
      <c r="D13" s="457"/>
      <c r="E13" s="457"/>
      <c r="F13" s="457"/>
      <c r="G13" s="457"/>
      <c r="H13" s="457"/>
      <c r="I13" s="457"/>
      <c r="J13" s="457"/>
      <c r="K13" s="457"/>
      <c r="L13" s="457"/>
      <c r="M13" s="457"/>
      <c r="N13" s="457"/>
      <c r="O13" s="457"/>
      <c r="P13" s="457"/>
      <c r="Q13" s="457"/>
      <c r="R13" s="457"/>
      <c r="S13" s="457"/>
      <c r="T13" s="457"/>
      <c r="U13" s="457"/>
      <c r="V13" s="457"/>
      <c r="W13" s="457"/>
      <c r="X13" s="457"/>
    </row>
    <row r="14" spans="1:24" x14ac:dyDescent="0.2">
      <c r="A14" s="457"/>
      <c r="B14" s="457"/>
      <c r="C14" s="457"/>
      <c r="D14" s="457"/>
      <c r="E14" s="457"/>
      <c r="F14" s="457"/>
      <c r="G14" s="457"/>
      <c r="H14" s="457"/>
      <c r="I14" s="457"/>
      <c r="J14" s="457"/>
      <c r="K14" s="457"/>
      <c r="L14" s="457"/>
      <c r="M14" s="457"/>
      <c r="N14" s="457"/>
      <c r="O14" s="457"/>
      <c r="P14" s="457"/>
      <c r="Q14" s="457"/>
      <c r="R14" s="457"/>
      <c r="S14" s="457"/>
      <c r="T14" s="457"/>
      <c r="U14" s="457"/>
      <c r="V14" s="457"/>
      <c r="W14" s="457"/>
      <c r="X14" s="457"/>
    </row>
    <row r="15" spans="1:24" x14ac:dyDescent="0.2">
      <c r="A15" s="457"/>
      <c r="B15" s="457"/>
      <c r="C15" s="457"/>
      <c r="D15" s="457"/>
      <c r="E15" s="457"/>
      <c r="F15" s="457"/>
      <c r="G15" s="457"/>
      <c r="H15" s="457"/>
      <c r="I15" s="457"/>
      <c r="J15" s="457"/>
      <c r="K15" s="457"/>
      <c r="L15" s="457"/>
      <c r="M15" s="457"/>
      <c r="N15" s="457"/>
      <c r="O15" s="457"/>
      <c r="P15" s="457"/>
      <c r="Q15" s="457"/>
      <c r="R15" s="457"/>
      <c r="S15" s="457"/>
      <c r="T15" s="457"/>
      <c r="U15" s="457"/>
      <c r="V15" s="457"/>
      <c r="W15" s="457"/>
      <c r="X15" s="457"/>
    </row>
    <row r="16" spans="1:24" x14ac:dyDescent="0.2">
      <c r="A16" s="457"/>
      <c r="B16" s="457"/>
      <c r="C16" s="457"/>
      <c r="D16" s="457"/>
      <c r="E16" s="457"/>
      <c r="F16" s="457"/>
      <c r="G16" s="457"/>
      <c r="H16" s="457"/>
      <c r="I16" s="457"/>
      <c r="J16" s="457"/>
      <c r="K16" s="457"/>
      <c r="L16" s="457"/>
      <c r="M16" s="457"/>
      <c r="N16" s="457"/>
      <c r="O16" s="457"/>
      <c r="P16" s="457"/>
      <c r="Q16" s="457"/>
      <c r="R16" s="457"/>
      <c r="S16" s="457"/>
      <c r="T16" s="457"/>
      <c r="U16" s="457"/>
      <c r="V16" s="457"/>
      <c r="W16" s="457"/>
      <c r="X16" s="457"/>
    </row>
    <row r="17" spans="1:24" x14ac:dyDescent="0.2">
      <c r="A17" s="457"/>
      <c r="B17" s="457"/>
      <c r="C17" s="457"/>
      <c r="D17" s="457"/>
      <c r="E17" s="457"/>
      <c r="F17" s="457"/>
      <c r="G17" s="457"/>
      <c r="H17" s="457"/>
      <c r="I17" s="457"/>
      <c r="J17" s="457"/>
      <c r="K17" s="457"/>
      <c r="L17" s="457"/>
      <c r="M17" s="457"/>
      <c r="N17" s="457"/>
      <c r="O17" s="457"/>
      <c r="P17" s="457"/>
      <c r="Q17" s="457"/>
      <c r="R17" s="457"/>
      <c r="S17" s="457"/>
      <c r="T17" s="457"/>
      <c r="U17" s="457"/>
      <c r="V17" s="457"/>
      <c r="W17" s="457"/>
      <c r="X17" s="457"/>
    </row>
    <row r="18" spans="1:24" x14ac:dyDescent="0.2">
      <c r="A18" s="457"/>
      <c r="B18" s="457"/>
      <c r="C18" s="457"/>
      <c r="D18" s="457"/>
      <c r="E18" s="457"/>
      <c r="F18" s="457"/>
      <c r="G18" s="457"/>
      <c r="H18" s="457"/>
      <c r="I18" s="457"/>
      <c r="J18" s="457"/>
      <c r="K18" s="457"/>
      <c r="L18" s="457"/>
      <c r="M18" s="457"/>
      <c r="N18" s="457"/>
      <c r="O18" s="457"/>
      <c r="P18" s="457"/>
      <c r="Q18" s="457"/>
      <c r="R18" s="457"/>
      <c r="S18" s="457"/>
      <c r="T18" s="457"/>
      <c r="U18" s="457"/>
      <c r="V18" s="457"/>
      <c r="W18" s="457"/>
      <c r="X18" s="457"/>
    </row>
    <row r="19" spans="1:24" x14ac:dyDescent="0.2">
      <c r="A19" s="457"/>
      <c r="B19" s="457"/>
      <c r="C19" s="457"/>
      <c r="D19" s="457"/>
      <c r="E19" s="457"/>
      <c r="F19" s="457"/>
      <c r="G19" s="457"/>
      <c r="H19" s="457"/>
      <c r="I19" s="457"/>
      <c r="J19" s="457"/>
      <c r="K19" s="457"/>
      <c r="L19" s="457"/>
      <c r="M19" s="457"/>
      <c r="N19" s="457"/>
      <c r="O19" s="457"/>
      <c r="P19" s="457"/>
      <c r="Q19" s="457"/>
      <c r="R19" s="457"/>
      <c r="S19" s="457"/>
      <c r="T19" s="457"/>
      <c r="U19" s="457"/>
      <c r="V19" s="457"/>
      <c r="W19" s="457"/>
      <c r="X19" s="457"/>
    </row>
    <row r="20" spans="1:24" x14ac:dyDescent="0.2">
      <c r="A20" s="457"/>
      <c r="B20" s="457"/>
      <c r="C20" s="457"/>
      <c r="D20" s="457"/>
      <c r="E20" s="457"/>
      <c r="F20" s="457"/>
      <c r="G20" s="457"/>
      <c r="H20" s="457"/>
      <c r="I20" s="457"/>
      <c r="J20" s="457"/>
      <c r="K20" s="457"/>
      <c r="L20" s="457"/>
      <c r="M20" s="457"/>
      <c r="N20" s="457"/>
      <c r="O20" s="457"/>
      <c r="P20" s="457"/>
      <c r="Q20" s="457"/>
      <c r="R20" s="457"/>
      <c r="S20" s="457"/>
      <c r="T20" s="457"/>
      <c r="U20" s="457"/>
      <c r="V20" s="457"/>
      <c r="W20" s="457"/>
      <c r="X20" s="457"/>
    </row>
    <row r="21" spans="1:24" x14ac:dyDescent="0.2">
      <c r="A21" s="457"/>
      <c r="B21" s="457"/>
      <c r="C21" s="457"/>
      <c r="D21" s="457"/>
      <c r="E21" s="457"/>
      <c r="F21" s="457"/>
      <c r="G21" s="457"/>
      <c r="H21" s="457"/>
      <c r="I21" s="457"/>
      <c r="J21" s="457"/>
      <c r="K21" s="457"/>
      <c r="L21" s="457"/>
      <c r="M21" s="457"/>
      <c r="N21" s="457"/>
      <c r="O21" s="457"/>
      <c r="P21" s="457"/>
      <c r="Q21" s="457"/>
      <c r="R21" s="457"/>
      <c r="S21" s="457"/>
      <c r="T21" s="457"/>
      <c r="U21" s="457"/>
      <c r="V21" s="457"/>
      <c r="W21" s="457"/>
      <c r="X21" s="457"/>
    </row>
    <row r="22" spans="1:24" x14ac:dyDescent="0.2">
      <c r="A22" s="457"/>
      <c r="B22" s="457"/>
      <c r="C22" s="457"/>
      <c r="D22" s="457"/>
      <c r="E22" s="457"/>
      <c r="F22" s="457"/>
      <c r="G22" s="457"/>
      <c r="H22" s="457"/>
      <c r="I22" s="457"/>
      <c r="J22" s="457"/>
      <c r="K22" s="457"/>
      <c r="L22" s="457"/>
      <c r="M22" s="457"/>
      <c r="N22" s="457"/>
      <c r="O22" s="457"/>
      <c r="P22" s="457"/>
      <c r="Q22" s="457"/>
      <c r="R22" s="457"/>
      <c r="S22" s="457"/>
      <c r="T22" s="457"/>
      <c r="U22" s="457"/>
      <c r="V22" s="457"/>
      <c r="W22" s="457"/>
      <c r="X22" s="457"/>
    </row>
    <row r="23" spans="1:24" x14ac:dyDescent="0.2">
      <c r="A23" s="457"/>
      <c r="B23" s="457"/>
      <c r="C23" s="457"/>
      <c r="D23" s="457"/>
      <c r="E23" s="457"/>
      <c r="F23" s="457"/>
      <c r="G23" s="457"/>
      <c r="H23" s="457"/>
      <c r="I23" s="457"/>
      <c r="J23" s="457"/>
      <c r="K23" s="457"/>
      <c r="L23" s="457"/>
      <c r="M23" s="457"/>
      <c r="N23" s="457"/>
      <c r="O23" s="457"/>
      <c r="P23" s="457"/>
      <c r="Q23" s="457"/>
      <c r="R23" s="457"/>
      <c r="S23" s="457"/>
      <c r="T23" s="457"/>
      <c r="U23" s="457"/>
      <c r="V23" s="457"/>
      <c r="W23" s="457"/>
      <c r="X23" s="457"/>
    </row>
    <row r="24" spans="1:24" x14ac:dyDescent="0.2">
      <c r="A24" s="457"/>
      <c r="B24" s="457"/>
      <c r="C24" s="457"/>
      <c r="D24" s="457"/>
      <c r="E24" s="457"/>
      <c r="F24" s="457"/>
      <c r="G24" s="457"/>
      <c r="H24" s="457"/>
      <c r="I24" s="457"/>
      <c r="J24" s="457"/>
      <c r="K24" s="457"/>
      <c r="L24" s="457"/>
      <c r="M24" s="457"/>
      <c r="N24" s="457"/>
      <c r="O24" s="457"/>
      <c r="P24" s="457"/>
      <c r="Q24" s="457"/>
      <c r="R24" s="457"/>
      <c r="S24" s="457"/>
      <c r="T24" s="457"/>
      <c r="U24" s="457"/>
      <c r="V24" s="457"/>
      <c r="W24" s="457"/>
      <c r="X24" s="457"/>
    </row>
    <row r="25" spans="1:24" x14ac:dyDescent="0.2">
      <c r="A25" s="457"/>
      <c r="B25" s="457"/>
      <c r="C25" s="457"/>
      <c r="D25" s="457"/>
      <c r="E25" s="457"/>
      <c r="F25" s="457"/>
      <c r="G25" s="457"/>
      <c r="H25" s="457"/>
      <c r="I25" s="457"/>
      <c r="J25" s="457"/>
      <c r="K25" s="457"/>
      <c r="L25" s="457"/>
      <c r="M25" s="457"/>
      <c r="N25" s="457"/>
      <c r="O25" s="457"/>
      <c r="P25" s="457"/>
      <c r="Q25" s="457"/>
      <c r="R25" s="457"/>
      <c r="S25" s="457"/>
      <c r="T25" s="457"/>
      <c r="U25" s="457"/>
      <c r="V25" s="457"/>
      <c r="W25" s="457"/>
      <c r="X25" s="457"/>
    </row>
    <row r="26" spans="1:24" x14ac:dyDescent="0.2">
      <c r="A26" s="457"/>
      <c r="B26" s="457"/>
      <c r="C26" s="457"/>
      <c r="D26" s="457"/>
      <c r="E26" s="457"/>
      <c r="F26" s="457"/>
      <c r="G26" s="457"/>
      <c r="H26" s="457"/>
      <c r="I26" s="457"/>
      <c r="J26" s="457"/>
      <c r="K26" s="457"/>
      <c r="L26" s="457"/>
      <c r="M26" s="457"/>
      <c r="N26" s="457"/>
      <c r="O26" s="457"/>
      <c r="P26" s="457"/>
      <c r="Q26" s="457"/>
      <c r="R26" s="457"/>
      <c r="S26" s="457"/>
      <c r="T26" s="457"/>
      <c r="U26" s="457"/>
      <c r="V26" s="457"/>
      <c r="W26" s="457"/>
      <c r="X26" s="457"/>
    </row>
    <row r="27" spans="1:24" x14ac:dyDescent="0.2">
      <c r="A27" s="457"/>
      <c r="B27" s="457"/>
      <c r="C27" s="457"/>
      <c r="D27" s="457"/>
      <c r="E27" s="457"/>
      <c r="F27" s="457"/>
      <c r="G27" s="457"/>
      <c r="H27" s="457"/>
      <c r="I27" s="457"/>
      <c r="J27" s="457"/>
      <c r="K27" s="457"/>
      <c r="L27" s="457"/>
      <c r="M27" s="457"/>
      <c r="N27" s="457"/>
      <c r="O27" s="457"/>
      <c r="P27" s="457"/>
      <c r="Q27" s="457"/>
      <c r="R27" s="457"/>
      <c r="S27" s="457"/>
      <c r="T27" s="457"/>
      <c r="U27" s="457"/>
      <c r="V27" s="457"/>
      <c r="W27" s="457"/>
      <c r="X27" s="457"/>
    </row>
    <row r="28" spans="1:24" x14ac:dyDescent="0.2">
      <c r="A28" s="457"/>
      <c r="B28" s="457"/>
      <c r="C28" s="457"/>
      <c r="D28" s="457"/>
      <c r="E28" s="457"/>
      <c r="F28" s="457"/>
      <c r="G28" s="457"/>
      <c r="H28" s="457"/>
      <c r="I28" s="457"/>
      <c r="J28" s="457"/>
      <c r="K28" s="457"/>
      <c r="L28" s="457"/>
      <c r="M28" s="457"/>
      <c r="N28" s="457"/>
      <c r="O28" s="457"/>
      <c r="P28" s="457"/>
      <c r="Q28" s="457"/>
      <c r="R28" s="457"/>
      <c r="S28" s="457"/>
      <c r="T28" s="457"/>
      <c r="U28" s="457"/>
      <c r="V28" s="457"/>
      <c r="W28" s="457"/>
      <c r="X28" s="457"/>
    </row>
    <row r="29" spans="1:24" x14ac:dyDescent="0.2">
      <c r="A29" s="457"/>
      <c r="B29" s="457"/>
      <c r="C29" s="457"/>
      <c r="D29" s="457"/>
      <c r="E29" s="457"/>
      <c r="F29" s="457"/>
      <c r="G29" s="457"/>
      <c r="H29" s="457"/>
      <c r="I29" s="457"/>
      <c r="J29" s="457"/>
      <c r="K29" s="457"/>
      <c r="L29" s="457"/>
      <c r="M29" s="457"/>
      <c r="N29" s="457"/>
      <c r="O29" s="457"/>
      <c r="P29" s="457"/>
      <c r="Q29" s="457"/>
      <c r="R29" s="457"/>
      <c r="S29" s="457"/>
      <c r="T29" s="457"/>
      <c r="U29" s="457"/>
      <c r="V29" s="457"/>
      <c r="W29" s="457"/>
      <c r="X29" s="457"/>
    </row>
    <row r="30" spans="1:24" x14ac:dyDescent="0.2">
      <c r="A30" s="457"/>
      <c r="B30" s="457"/>
      <c r="C30" s="457"/>
      <c r="D30" s="457"/>
      <c r="E30" s="457"/>
      <c r="F30" s="457"/>
      <c r="G30" s="457"/>
      <c r="H30" s="457"/>
      <c r="I30" s="457"/>
      <c r="J30" s="457"/>
      <c r="K30" s="457"/>
      <c r="L30" s="457"/>
      <c r="M30" s="457"/>
      <c r="N30" s="457"/>
      <c r="O30" s="457"/>
      <c r="P30" s="457"/>
      <c r="Q30" s="457"/>
      <c r="R30" s="457"/>
      <c r="S30" s="457"/>
      <c r="T30" s="457"/>
      <c r="U30" s="457"/>
      <c r="V30" s="457"/>
      <c r="W30" s="457"/>
      <c r="X30" s="457"/>
    </row>
    <row r="31" spans="1:24" x14ac:dyDescent="0.2">
      <c r="A31" s="457"/>
      <c r="B31" s="457"/>
      <c r="C31" s="457"/>
      <c r="D31" s="457"/>
      <c r="E31" s="457"/>
      <c r="F31" s="457"/>
      <c r="G31" s="457"/>
      <c r="H31" s="457"/>
      <c r="I31" s="457"/>
      <c r="J31" s="457"/>
      <c r="K31" s="457"/>
      <c r="L31" s="457"/>
      <c r="M31" s="457"/>
      <c r="N31" s="457"/>
      <c r="O31" s="457"/>
      <c r="P31" s="457"/>
      <c r="Q31" s="457"/>
      <c r="R31" s="457"/>
      <c r="S31" s="457"/>
      <c r="T31" s="457"/>
      <c r="U31" s="457"/>
      <c r="V31" s="457"/>
      <c r="W31" s="457"/>
      <c r="X31" s="457"/>
    </row>
    <row r="32" spans="1:24" x14ac:dyDescent="0.2">
      <c r="A32" s="457"/>
      <c r="B32" s="457"/>
      <c r="C32" s="457"/>
      <c r="D32" s="457"/>
      <c r="E32" s="457"/>
      <c r="F32" s="457"/>
      <c r="G32" s="457"/>
      <c r="H32" s="457"/>
      <c r="I32" s="457"/>
      <c r="J32" s="457"/>
      <c r="K32" s="457"/>
      <c r="L32" s="457"/>
      <c r="M32" s="457"/>
      <c r="N32" s="457"/>
      <c r="O32" s="457"/>
      <c r="P32" s="457"/>
      <c r="Q32" s="457"/>
      <c r="R32" s="457"/>
      <c r="S32" s="457"/>
      <c r="T32" s="457"/>
      <c r="U32" s="457"/>
      <c r="V32" s="457"/>
      <c r="W32" s="457"/>
      <c r="X32" s="457"/>
    </row>
    <row r="33" spans="1:24" x14ac:dyDescent="0.2">
      <c r="A33" s="457"/>
      <c r="B33" s="457"/>
      <c r="C33" s="457"/>
      <c r="D33" s="457"/>
      <c r="E33" s="457"/>
      <c r="F33" s="457"/>
      <c r="G33" s="457"/>
      <c r="H33" s="457"/>
      <c r="I33" s="457"/>
      <c r="J33" s="457"/>
      <c r="K33" s="457"/>
      <c r="L33" s="457"/>
      <c r="M33" s="457"/>
      <c r="N33" s="457"/>
      <c r="O33" s="457"/>
      <c r="P33" s="457"/>
      <c r="Q33" s="457"/>
      <c r="R33" s="457"/>
      <c r="S33" s="457"/>
      <c r="T33" s="457"/>
      <c r="U33" s="457"/>
      <c r="V33" s="457"/>
      <c r="W33" s="457"/>
      <c r="X33" s="457"/>
    </row>
    <row r="34" spans="1:24" x14ac:dyDescent="0.2">
      <c r="A34" s="457"/>
      <c r="B34" s="457"/>
      <c r="C34" s="457"/>
      <c r="D34" s="457"/>
      <c r="E34" s="457"/>
      <c r="F34" s="457"/>
      <c r="G34" s="457"/>
      <c r="H34" s="457"/>
      <c r="I34" s="457"/>
      <c r="J34" s="457"/>
      <c r="K34" s="457"/>
      <c r="L34" s="457"/>
      <c r="M34" s="457"/>
      <c r="N34" s="457"/>
      <c r="O34" s="457"/>
      <c r="P34" s="457"/>
      <c r="Q34" s="457"/>
      <c r="R34" s="457"/>
      <c r="S34" s="457"/>
      <c r="T34" s="457"/>
      <c r="U34" s="457"/>
      <c r="V34" s="457"/>
      <c r="W34" s="457"/>
      <c r="X34" s="457"/>
    </row>
    <row r="35" spans="1:24" x14ac:dyDescent="0.2">
      <c r="A35" s="457"/>
      <c r="B35" s="457"/>
      <c r="C35" s="457"/>
      <c r="D35" s="457"/>
      <c r="E35" s="457"/>
      <c r="F35" s="457"/>
      <c r="G35" s="457"/>
      <c r="H35" s="457"/>
      <c r="I35" s="457"/>
      <c r="J35" s="457"/>
      <c r="K35" s="457"/>
      <c r="L35" s="457"/>
      <c r="M35" s="457"/>
      <c r="N35" s="457"/>
      <c r="O35" s="457"/>
      <c r="P35" s="457"/>
      <c r="Q35" s="457"/>
      <c r="R35" s="457"/>
      <c r="S35" s="457"/>
      <c r="T35" s="457"/>
      <c r="U35" s="457"/>
      <c r="V35" s="457"/>
      <c r="W35" s="457"/>
      <c r="X35" s="457"/>
    </row>
    <row r="36" spans="1:24" x14ac:dyDescent="0.2">
      <c r="A36" s="457"/>
      <c r="B36" s="457"/>
      <c r="C36" s="457"/>
      <c r="D36" s="457"/>
      <c r="E36" s="457"/>
      <c r="F36" s="457"/>
      <c r="G36" s="457"/>
      <c r="H36" s="457"/>
      <c r="I36" s="457"/>
      <c r="J36" s="457"/>
      <c r="K36" s="457"/>
      <c r="L36" s="457"/>
      <c r="M36" s="457"/>
      <c r="N36" s="457"/>
      <c r="O36" s="457"/>
      <c r="P36" s="457"/>
      <c r="Q36" s="457"/>
      <c r="R36" s="457"/>
      <c r="S36" s="457"/>
      <c r="T36" s="457"/>
      <c r="U36" s="457"/>
      <c r="V36" s="457"/>
      <c r="W36" s="457"/>
      <c r="X36" s="457"/>
    </row>
    <row r="37" spans="1:24" x14ac:dyDescent="0.2">
      <c r="A37" s="457"/>
      <c r="B37" s="457"/>
      <c r="C37" s="457"/>
      <c r="D37" s="457"/>
      <c r="E37" s="457"/>
      <c r="F37" s="457"/>
      <c r="G37" s="457"/>
      <c r="H37" s="457"/>
      <c r="I37" s="457"/>
      <c r="J37" s="457"/>
      <c r="K37" s="457"/>
      <c r="L37" s="457"/>
      <c r="M37" s="457"/>
      <c r="N37" s="457"/>
      <c r="O37" s="457"/>
      <c r="P37" s="457"/>
      <c r="Q37" s="457"/>
      <c r="R37" s="457"/>
      <c r="S37" s="457"/>
      <c r="T37" s="457"/>
      <c r="U37" s="457"/>
      <c r="V37" s="457"/>
      <c r="W37" s="457"/>
      <c r="X37" s="457"/>
    </row>
    <row r="38" spans="1:24" x14ac:dyDescent="0.2">
      <c r="A38" s="457"/>
      <c r="B38" s="457"/>
      <c r="C38" s="457"/>
      <c r="D38" s="457"/>
      <c r="E38" s="457"/>
      <c r="F38" s="457"/>
      <c r="G38" s="457"/>
      <c r="H38" s="457"/>
      <c r="I38" s="457"/>
      <c r="J38" s="457"/>
      <c r="K38" s="457"/>
      <c r="L38" s="457"/>
      <c r="M38" s="457"/>
      <c r="N38" s="457"/>
      <c r="O38" s="457"/>
      <c r="P38" s="457"/>
      <c r="Q38" s="457"/>
      <c r="R38" s="457"/>
      <c r="S38" s="457"/>
      <c r="T38" s="457"/>
      <c r="U38" s="457"/>
      <c r="V38" s="457"/>
      <c r="W38" s="457"/>
      <c r="X38" s="457"/>
    </row>
    <row r="39" spans="1:24" x14ac:dyDescent="0.2">
      <c r="A39" s="457"/>
      <c r="B39" s="457"/>
      <c r="C39" s="457"/>
      <c r="D39" s="457"/>
      <c r="E39" s="457"/>
      <c r="F39" s="457"/>
      <c r="G39" s="457"/>
      <c r="H39" s="457"/>
      <c r="I39" s="457"/>
      <c r="J39" s="457"/>
      <c r="K39" s="457"/>
      <c r="L39" s="457"/>
      <c r="M39" s="457"/>
      <c r="N39" s="457"/>
      <c r="O39" s="457"/>
      <c r="P39" s="457"/>
      <c r="Q39" s="457"/>
      <c r="R39" s="457"/>
      <c r="S39" s="457"/>
      <c r="T39" s="457"/>
      <c r="U39" s="457"/>
      <c r="V39" s="457"/>
      <c r="W39" s="457"/>
      <c r="X39" s="457"/>
    </row>
    <row r="40" spans="1:24" x14ac:dyDescent="0.2">
      <c r="A40" s="457"/>
      <c r="B40" s="457"/>
      <c r="C40" s="457"/>
      <c r="D40" s="457"/>
      <c r="E40" s="457"/>
      <c r="F40" s="457"/>
      <c r="G40" s="457"/>
      <c r="H40" s="457"/>
      <c r="I40" s="457"/>
      <c r="J40" s="457"/>
      <c r="K40" s="457"/>
      <c r="L40" s="457"/>
      <c r="M40" s="457"/>
      <c r="N40" s="457"/>
      <c r="O40" s="457"/>
      <c r="P40" s="457"/>
      <c r="Q40" s="457"/>
      <c r="R40" s="457"/>
      <c r="S40" s="457"/>
      <c r="T40" s="457"/>
      <c r="U40" s="457"/>
      <c r="V40" s="457"/>
      <c r="W40" s="457"/>
      <c r="X40" s="457"/>
    </row>
    <row r="41" spans="1:24" x14ac:dyDescent="0.2">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row>
    <row r="42" spans="1:24" x14ac:dyDescent="0.2">
      <c r="A42" s="457"/>
      <c r="B42" s="457"/>
      <c r="C42" s="457"/>
      <c r="D42" s="457"/>
      <c r="E42" s="457"/>
      <c r="F42" s="457"/>
      <c r="G42" s="457"/>
      <c r="H42" s="457"/>
      <c r="I42" s="457"/>
      <c r="J42" s="457"/>
      <c r="K42" s="457"/>
      <c r="L42" s="457"/>
      <c r="M42" s="457"/>
      <c r="N42" s="457"/>
      <c r="O42" s="457"/>
      <c r="P42" s="457"/>
      <c r="Q42" s="457"/>
      <c r="R42" s="457"/>
      <c r="S42" s="457"/>
      <c r="T42" s="457"/>
      <c r="U42" s="457"/>
      <c r="V42" s="457"/>
      <c r="W42" s="457"/>
      <c r="X42" s="457"/>
    </row>
    <row r="43" spans="1:24" x14ac:dyDescent="0.2">
      <c r="A43" s="457"/>
      <c r="B43" s="457"/>
      <c r="C43" s="457"/>
      <c r="D43" s="457"/>
      <c r="E43" s="457"/>
      <c r="F43" s="457"/>
      <c r="G43" s="457"/>
      <c r="H43" s="457"/>
      <c r="I43" s="457"/>
      <c r="J43" s="457"/>
      <c r="K43" s="457"/>
      <c r="L43" s="457"/>
      <c r="M43" s="457"/>
      <c r="N43" s="457"/>
      <c r="O43" s="457"/>
      <c r="P43" s="457"/>
      <c r="Q43" s="457"/>
      <c r="R43" s="457"/>
      <c r="S43" s="457"/>
      <c r="T43" s="457"/>
      <c r="U43" s="457"/>
      <c r="V43" s="457"/>
      <c r="W43" s="457"/>
      <c r="X43" s="457"/>
    </row>
    <row r="44" spans="1:24" x14ac:dyDescent="0.2">
      <c r="A44" s="457"/>
      <c r="B44" s="457"/>
      <c r="C44" s="457"/>
      <c r="D44" s="457"/>
      <c r="E44" s="457"/>
      <c r="F44" s="457"/>
      <c r="G44" s="457"/>
      <c r="H44" s="457"/>
      <c r="I44" s="457"/>
      <c r="J44" s="457"/>
      <c r="K44" s="457"/>
      <c r="L44" s="457"/>
      <c r="M44" s="457"/>
      <c r="N44" s="457"/>
      <c r="O44" s="457"/>
      <c r="P44" s="457"/>
      <c r="Q44" s="457"/>
      <c r="R44" s="457"/>
      <c r="S44" s="457"/>
      <c r="T44" s="457"/>
      <c r="U44" s="457"/>
      <c r="V44" s="457"/>
      <c r="W44" s="457"/>
      <c r="X44" s="457"/>
    </row>
    <row r="45" spans="1:24" x14ac:dyDescent="0.2">
      <c r="A45" s="457"/>
      <c r="B45" s="457"/>
      <c r="C45" s="457"/>
      <c r="D45" s="457"/>
      <c r="E45" s="457"/>
      <c r="F45" s="457"/>
      <c r="G45" s="457"/>
      <c r="H45" s="457"/>
      <c r="I45" s="457"/>
      <c r="J45" s="457"/>
      <c r="K45" s="457"/>
      <c r="L45" s="457"/>
      <c r="M45" s="457"/>
      <c r="N45" s="457"/>
      <c r="O45" s="457"/>
      <c r="P45" s="457"/>
      <c r="Q45" s="457"/>
      <c r="R45" s="457"/>
      <c r="S45" s="457"/>
      <c r="T45" s="457"/>
      <c r="U45" s="457"/>
      <c r="V45" s="457"/>
      <c r="W45" s="457"/>
      <c r="X45" s="457"/>
    </row>
    <row r="46" spans="1:24" x14ac:dyDescent="0.2">
      <c r="A46" s="457"/>
      <c r="B46" s="457"/>
      <c r="C46" s="457"/>
      <c r="D46" s="457"/>
      <c r="E46" s="457"/>
      <c r="F46" s="457"/>
      <c r="G46" s="457"/>
      <c r="H46" s="457"/>
      <c r="I46" s="457"/>
      <c r="J46" s="457"/>
      <c r="K46" s="457"/>
      <c r="L46" s="457"/>
      <c r="M46" s="457"/>
      <c r="N46" s="457"/>
      <c r="O46" s="457"/>
      <c r="P46" s="457"/>
      <c r="Q46" s="457"/>
      <c r="R46" s="457"/>
      <c r="S46" s="457"/>
      <c r="T46" s="457"/>
      <c r="U46" s="457"/>
      <c r="V46" s="457"/>
      <c r="W46" s="457"/>
      <c r="X46" s="457"/>
    </row>
    <row r="47" spans="1:24" x14ac:dyDescent="0.2">
      <c r="A47" s="457"/>
      <c r="B47" s="457"/>
      <c r="C47" s="457"/>
      <c r="D47" s="457"/>
      <c r="E47" s="457"/>
      <c r="F47" s="457"/>
      <c r="G47" s="457"/>
      <c r="H47" s="457"/>
      <c r="I47" s="457"/>
      <c r="J47" s="457"/>
      <c r="K47" s="457"/>
      <c r="L47" s="457"/>
      <c r="M47" s="457"/>
      <c r="N47" s="457"/>
      <c r="O47" s="457"/>
      <c r="P47" s="457"/>
      <c r="Q47" s="457"/>
      <c r="R47" s="457"/>
      <c r="S47" s="457"/>
      <c r="T47" s="457"/>
      <c r="U47" s="457"/>
      <c r="V47" s="457"/>
      <c r="W47" s="457"/>
      <c r="X47" s="457"/>
    </row>
    <row r="48" spans="1:24" x14ac:dyDescent="0.2">
      <c r="A48" s="457"/>
      <c r="B48" s="457"/>
      <c r="C48" s="457"/>
      <c r="D48" s="457"/>
      <c r="E48" s="457"/>
      <c r="F48" s="457"/>
      <c r="G48" s="457"/>
      <c r="H48" s="457"/>
      <c r="I48" s="457"/>
      <c r="J48" s="457"/>
      <c r="K48" s="457"/>
      <c r="L48" s="457"/>
      <c r="M48" s="457"/>
      <c r="N48" s="457"/>
      <c r="O48" s="457"/>
      <c r="P48" s="457"/>
      <c r="Q48" s="457"/>
      <c r="R48" s="457"/>
      <c r="S48" s="457"/>
      <c r="T48" s="457"/>
      <c r="U48" s="457"/>
      <c r="V48" s="457"/>
      <c r="W48" s="457"/>
      <c r="X48" s="457"/>
    </row>
    <row r="49" spans="1:24" x14ac:dyDescent="0.2">
      <c r="A49" s="457"/>
      <c r="B49" s="457"/>
      <c r="C49" s="457"/>
      <c r="D49" s="457"/>
      <c r="E49" s="457"/>
      <c r="F49" s="457"/>
      <c r="G49" s="457"/>
      <c r="H49" s="457"/>
      <c r="I49" s="457"/>
      <c r="J49" s="457"/>
      <c r="K49" s="457"/>
      <c r="L49" s="457"/>
      <c r="M49" s="457"/>
      <c r="N49" s="457"/>
      <c r="O49" s="457"/>
      <c r="P49" s="457"/>
      <c r="Q49" s="457"/>
      <c r="R49" s="457"/>
      <c r="S49" s="457"/>
      <c r="T49" s="457"/>
      <c r="U49" s="457"/>
      <c r="V49" s="457"/>
      <c r="W49" s="457"/>
      <c r="X49" s="457"/>
    </row>
    <row r="50" spans="1:24" x14ac:dyDescent="0.2">
      <c r="A50" s="457"/>
      <c r="B50" s="457"/>
      <c r="C50" s="457"/>
      <c r="D50" s="457"/>
      <c r="E50" s="457"/>
      <c r="F50" s="457"/>
      <c r="G50" s="457"/>
      <c r="H50" s="457"/>
      <c r="I50" s="457"/>
      <c r="J50" s="457"/>
      <c r="K50" s="457"/>
      <c r="L50" s="457"/>
      <c r="M50" s="457"/>
      <c r="N50" s="457"/>
      <c r="O50" s="457"/>
      <c r="P50" s="457"/>
      <c r="Q50" s="457"/>
      <c r="R50" s="457"/>
      <c r="S50" s="457"/>
      <c r="T50" s="457"/>
      <c r="U50" s="457"/>
      <c r="V50" s="457"/>
      <c r="W50" s="457"/>
      <c r="X50" s="457"/>
    </row>
    <row r="51" spans="1:24" x14ac:dyDescent="0.2">
      <c r="A51" s="457"/>
      <c r="B51" s="457"/>
      <c r="C51" s="457"/>
      <c r="D51" s="457"/>
      <c r="E51" s="457"/>
      <c r="F51" s="457"/>
      <c r="G51" s="457"/>
      <c r="H51" s="457"/>
      <c r="I51" s="457"/>
      <c r="J51" s="457"/>
      <c r="K51" s="457"/>
      <c r="L51" s="457"/>
      <c r="M51" s="457"/>
      <c r="N51" s="457"/>
      <c r="O51" s="457"/>
      <c r="P51" s="457"/>
      <c r="Q51" s="457"/>
      <c r="R51" s="457"/>
      <c r="S51" s="457"/>
      <c r="T51" s="457"/>
      <c r="U51" s="457"/>
      <c r="V51" s="457"/>
      <c r="W51" s="457"/>
      <c r="X51" s="457"/>
    </row>
    <row r="52" spans="1:24" x14ac:dyDescent="0.2">
      <c r="A52" s="457"/>
      <c r="B52" s="457"/>
      <c r="C52" s="457"/>
      <c r="D52" s="457"/>
      <c r="E52" s="457"/>
      <c r="F52" s="457"/>
      <c r="G52" s="457"/>
      <c r="H52" s="457"/>
      <c r="I52" s="457"/>
      <c r="J52" s="457"/>
      <c r="K52" s="457"/>
      <c r="L52" s="457"/>
      <c r="M52" s="457"/>
      <c r="N52" s="457"/>
      <c r="O52" s="457"/>
      <c r="P52" s="457"/>
      <c r="Q52" s="457"/>
      <c r="R52" s="457"/>
      <c r="S52" s="457"/>
      <c r="T52" s="457"/>
      <c r="U52" s="457"/>
      <c r="V52" s="457"/>
      <c r="W52" s="457"/>
      <c r="X52" s="457"/>
    </row>
    <row r="53" spans="1:24" x14ac:dyDescent="0.2">
      <c r="V53" s="457"/>
      <c r="W53" s="457"/>
      <c r="X53" s="457"/>
    </row>
    <row r="54" spans="1:24" x14ac:dyDescent="0.2">
      <c r="V54" s="457"/>
      <c r="W54" s="457"/>
      <c r="X54" s="457"/>
    </row>
    <row r="55" spans="1:24" x14ac:dyDescent="0.2">
      <c r="V55" s="457"/>
      <c r="W55" s="457"/>
      <c r="X55" s="457"/>
    </row>
    <row r="56" spans="1:24" x14ac:dyDescent="0.2">
      <c r="V56" s="457"/>
      <c r="W56" s="457"/>
      <c r="X56" s="457"/>
    </row>
    <row r="57" spans="1:24" x14ac:dyDescent="0.2">
      <c r="V57" s="457"/>
      <c r="W57" s="457"/>
      <c r="X57" s="457"/>
    </row>
    <row r="58" spans="1:24" x14ac:dyDescent="0.2">
      <c r="V58" s="457"/>
      <c r="W58" s="457"/>
      <c r="X58" s="457"/>
    </row>
    <row r="59" spans="1:24" x14ac:dyDescent="0.2">
      <c r="V59" s="457"/>
      <c r="W59" s="457"/>
      <c r="X59" s="457"/>
    </row>
    <row r="60" spans="1:24" x14ac:dyDescent="0.2">
      <c r="V60" s="457"/>
      <c r="W60" s="457"/>
      <c r="X60" s="457"/>
    </row>
    <row r="61" spans="1:24" x14ac:dyDescent="0.2">
      <c r="V61" s="457"/>
      <c r="W61" s="457"/>
      <c r="X61" s="457"/>
    </row>
    <row r="62" spans="1:24" x14ac:dyDescent="0.2">
      <c r="V62" s="457"/>
      <c r="W62" s="457"/>
      <c r="X62" s="457"/>
    </row>
    <row r="63" spans="1:24" x14ac:dyDescent="0.2">
      <c r="V63" s="457"/>
      <c r="W63" s="457"/>
      <c r="X63" s="457"/>
    </row>
    <row r="64" spans="1:24" x14ac:dyDescent="0.2">
      <c r="V64" s="457"/>
      <c r="W64" s="457"/>
      <c r="X64" s="457"/>
    </row>
    <row r="65" spans="22:24" x14ac:dyDescent="0.2">
      <c r="V65" s="457"/>
      <c r="W65" s="457"/>
      <c r="X65" s="457"/>
    </row>
    <row r="66" spans="22:24" x14ac:dyDescent="0.2">
      <c r="V66" s="457"/>
      <c r="W66" s="457"/>
      <c r="X66" s="457"/>
    </row>
    <row r="67" spans="22:24" x14ac:dyDescent="0.2">
      <c r="V67" s="457"/>
      <c r="W67" s="457"/>
      <c r="X67" s="457"/>
    </row>
    <row r="68" spans="22:24" x14ac:dyDescent="0.2">
      <c r="V68" s="457"/>
      <c r="W68" s="457"/>
      <c r="X68" s="457"/>
    </row>
    <row r="69" spans="22:24" x14ac:dyDescent="0.2">
      <c r="V69" s="457"/>
      <c r="W69" s="457"/>
      <c r="X69" s="457"/>
    </row>
    <row r="70" spans="22:24" x14ac:dyDescent="0.2">
      <c r="V70" s="457"/>
      <c r="W70" s="457"/>
      <c r="X70" s="457"/>
    </row>
    <row r="71" spans="22:24" x14ac:dyDescent="0.2">
      <c r="V71" s="457"/>
      <c r="W71" s="457"/>
      <c r="X71" s="457"/>
    </row>
    <row r="72" spans="22:24" x14ac:dyDescent="0.2">
      <c r="V72" s="457"/>
      <c r="W72" s="457"/>
      <c r="X72" s="457"/>
    </row>
    <row r="73" spans="22:24" x14ac:dyDescent="0.2">
      <c r="V73" s="457"/>
      <c r="W73" s="457"/>
      <c r="X73" s="457"/>
    </row>
    <row r="74" spans="22:24" x14ac:dyDescent="0.2">
      <c r="V74" s="457"/>
      <c r="W74" s="457"/>
      <c r="X74" s="457"/>
    </row>
    <row r="75" spans="22:24" x14ac:dyDescent="0.2">
      <c r="V75" s="457"/>
      <c r="W75" s="457"/>
      <c r="X75" s="457"/>
    </row>
    <row r="76" spans="22:24" x14ac:dyDescent="0.2">
      <c r="V76" s="457"/>
      <c r="W76" s="457"/>
      <c r="X76" s="457"/>
    </row>
    <row r="77" spans="22:24" x14ac:dyDescent="0.2">
      <c r="V77" s="457"/>
      <c r="W77" s="457"/>
      <c r="X77" s="457"/>
    </row>
    <row r="78" spans="22:24" x14ac:dyDescent="0.2">
      <c r="V78" s="457"/>
    </row>
    <row r="79" spans="22:24" x14ac:dyDescent="0.2">
      <c r="V79" s="457"/>
    </row>
    <row r="80" spans="22:24" x14ac:dyDescent="0.2">
      <c r="V80" s="457"/>
    </row>
  </sheetData>
  <printOptions horizontalCentered="1"/>
  <pageMargins left="0" right="0" top="0.51181102362204722" bottom="0" header="0.31496062992125984" footer="0.31496062992125984"/>
  <pageSetup paperSize="9" orientation="landscape" r:id="rId1"/>
  <headerFooter>
    <evenHeader xml:space="preserve">&amp;C&amp;"Calibri,Regular"&amp;13HFAS Report 1724 Transport Statistics 2012 Public Transport Section </even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G22"/>
  <sheetViews>
    <sheetView zoomScale="75" zoomScaleNormal="75" zoomScalePageLayoutView="75" workbookViewId="0">
      <selection activeCell="R12" sqref="R12"/>
    </sheetView>
  </sheetViews>
  <sheetFormatPr defaultRowHeight="15" x14ac:dyDescent="0.25"/>
  <cols>
    <col min="1" max="1" width="18.5" style="240" customWidth="1"/>
    <col min="2" max="2" width="26.1640625" style="240" customWidth="1"/>
    <col min="3" max="3" width="10.1640625" style="240" customWidth="1"/>
    <col min="4" max="4" width="11" style="240" customWidth="1"/>
    <col min="5" max="5" width="10.5" style="240" customWidth="1"/>
    <col min="6" max="6" width="10.5" style="430" customWidth="1"/>
    <col min="7" max="7" width="11" style="461" customWidth="1"/>
    <col min="8" max="16384" width="9.33203125" style="240"/>
  </cols>
  <sheetData>
    <row r="1" spans="1:7" ht="31.5" customHeight="1" thickTop="1" x14ac:dyDescent="0.25">
      <c r="A1" s="529" t="s">
        <v>354</v>
      </c>
      <c r="B1" s="530"/>
      <c r="C1" s="530"/>
      <c r="D1" s="531"/>
      <c r="E1" s="531"/>
      <c r="F1" s="531"/>
      <c r="G1" s="532"/>
    </row>
    <row r="2" spans="1:7" x14ac:dyDescent="0.25">
      <c r="A2" s="533" t="s">
        <v>104</v>
      </c>
      <c r="B2" s="534" t="s">
        <v>439</v>
      </c>
      <c r="C2" s="332" t="s">
        <v>455</v>
      </c>
      <c r="D2" s="332" t="s">
        <v>456</v>
      </c>
      <c r="E2" s="332" t="s">
        <v>456</v>
      </c>
      <c r="F2" s="431" t="s">
        <v>456</v>
      </c>
      <c r="G2" s="898" t="s">
        <v>458</v>
      </c>
    </row>
    <row r="3" spans="1:7" x14ac:dyDescent="0.25">
      <c r="A3" s="533"/>
      <c r="B3" s="534"/>
      <c r="C3" s="294">
        <v>41671</v>
      </c>
      <c r="D3" s="295">
        <v>41913</v>
      </c>
      <c r="E3" s="288">
        <v>42339</v>
      </c>
      <c r="F3" s="288">
        <v>42705</v>
      </c>
      <c r="G3" s="888">
        <v>43101</v>
      </c>
    </row>
    <row r="4" spans="1:7" x14ac:dyDescent="0.25">
      <c r="A4" s="527" t="s">
        <v>108</v>
      </c>
      <c r="B4" s="265" t="s">
        <v>18</v>
      </c>
      <c r="C4" s="323">
        <v>151</v>
      </c>
      <c r="D4" s="265">
        <v>122</v>
      </c>
      <c r="E4" s="289">
        <v>112</v>
      </c>
      <c r="F4" s="289">
        <v>134</v>
      </c>
      <c r="G4" s="808">
        <v>132</v>
      </c>
    </row>
    <row r="5" spans="1:7" x14ac:dyDescent="0.25">
      <c r="A5" s="527"/>
      <c r="B5" s="265" t="s">
        <v>95</v>
      </c>
      <c r="C5" s="323">
        <v>29</v>
      </c>
      <c r="D5" s="265">
        <v>66</v>
      </c>
      <c r="E5" s="289">
        <v>61</v>
      </c>
      <c r="F5" s="289">
        <v>54</v>
      </c>
      <c r="G5" s="808">
        <v>71</v>
      </c>
    </row>
    <row r="6" spans="1:7" x14ac:dyDescent="0.25">
      <c r="A6" s="527"/>
      <c r="B6" s="265" t="s">
        <v>96</v>
      </c>
      <c r="C6" s="323">
        <v>36</v>
      </c>
      <c r="D6" s="265">
        <v>60</v>
      </c>
      <c r="E6" s="289">
        <v>47</v>
      </c>
      <c r="F6" s="289">
        <v>55</v>
      </c>
      <c r="G6" s="808">
        <v>85</v>
      </c>
    </row>
    <row r="7" spans="1:7" x14ac:dyDescent="0.25">
      <c r="A7" s="527"/>
      <c r="B7" s="265" t="s">
        <v>97</v>
      </c>
      <c r="C7" s="323">
        <v>41</v>
      </c>
      <c r="D7" s="265">
        <v>38</v>
      </c>
      <c r="E7" s="289">
        <v>42</v>
      </c>
      <c r="F7" s="289">
        <v>52</v>
      </c>
      <c r="G7" s="808">
        <v>73</v>
      </c>
    </row>
    <row r="8" spans="1:7" x14ac:dyDescent="0.25">
      <c r="A8" s="527"/>
      <c r="B8" s="265" t="s">
        <v>65</v>
      </c>
      <c r="C8" s="323">
        <f>SUM(C4:C7)</f>
        <v>257</v>
      </c>
      <c r="D8" s="323">
        <f>SUM(D4:D7)</f>
        <v>286</v>
      </c>
      <c r="E8" s="323">
        <f>SUM(E4:E7)</f>
        <v>262</v>
      </c>
      <c r="F8" s="291">
        <v>295</v>
      </c>
      <c r="G8" s="761">
        <f>SUM(G4:G7)</f>
        <v>361</v>
      </c>
    </row>
    <row r="9" spans="1:7" x14ac:dyDescent="0.25">
      <c r="A9" s="527"/>
      <c r="B9" s="265" t="s">
        <v>66</v>
      </c>
      <c r="C9" s="290">
        <f>(C8/$C$8)*100</f>
        <v>100</v>
      </c>
      <c r="D9" s="290">
        <f t="shared" ref="D9:G9" si="0">(D8/$C$8)*100</f>
        <v>111.28404669260701</v>
      </c>
      <c r="E9" s="290">
        <f t="shared" si="0"/>
        <v>101.94552529182879</v>
      </c>
      <c r="F9" s="300">
        <v>114.78599221789882</v>
      </c>
      <c r="G9" s="885">
        <f t="shared" si="0"/>
        <v>140.46692607003891</v>
      </c>
    </row>
    <row r="10" spans="1:7" x14ac:dyDescent="0.25">
      <c r="A10" s="527" t="s">
        <v>110</v>
      </c>
      <c r="B10" s="265" t="s">
        <v>98</v>
      </c>
      <c r="C10" s="323">
        <v>2</v>
      </c>
      <c r="D10" s="265">
        <v>0</v>
      </c>
      <c r="E10" s="289">
        <v>1</v>
      </c>
      <c r="F10" s="289">
        <v>0</v>
      </c>
      <c r="G10" s="808">
        <v>2</v>
      </c>
    </row>
    <row r="11" spans="1:7" x14ac:dyDescent="0.25">
      <c r="A11" s="527"/>
      <c r="B11" s="265" t="s">
        <v>135</v>
      </c>
      <c r="C11" s="265">
        <v>7</v>
      </c>
      <c r="D11" s="265">
        <v>20</v>
      </c>
      <c r="E11" s="289">
        <v>7</v>
      </c>
      <c r="F11" s="289">
        <v>31</v>
      </c>
      <c r="G11" s="808">
        <v>30</v>
      </c>
    </row>
    <row r="12" spans="1:7" x14ac:dyDescent="0.25">
      <c r="A12" s="527"/>
      <c r="B12" s="265" t="s">
        <v>99</v>
      </c>
      <c r="C12" s="323">
        <v>13</v>
      </c>
      <c r="D12" s="296">
        <v>8</v>
      </c>
      <c r="E12" s="297">
        <v>15</v>
      </c>
      <c r="F12" s="297">
        <v>11</v>
      </c>
      <c r="G12" s="808">
        <v>2</v>
      </c>
    </row>
    <row r="13" spans="1:7" x14ac:dyDescent="0.25">
      <c r="A13" s="527"/>
      <c r="B13" s="265" t="s">
        <v>100</v>
      </c>
      <c r="C13" s="323">
        <v>21</v>
      </c>
      <c r="D13" s="298">
        <v>29</v>
      </c>
      <c r="E13" s="299">
        <v>22</v>
      </c>
      <c r="F13" s="299">
        <v>24</v>
      </c>
      <c r="G13" s="889">
        <v>42</v>
      </c>
    </row>
    <row r="14" spans="1:7" x14ac:dyDescent="0.25">
      <c r="A14" s="527"/>
      <c r="B14" s="265" t="s">
        <v>101</v>
      </c>
      <c r="C14" s="323">
        <v>28</v>
      </c>
      <c r="D14" s="298">
        <v>34</v>
      </c>
      <c r="E14" s="299">
        <v>30</v>
      </c>
      <c r="F14" s="299">
        <v>50</v>
      </c>
      <c r="G14" s="808">
        <v>38</v>
      </c>
    </row>
    <row r="15" spans="1:7" x14ac:dyDescent="0.25">
      <c r="A15" s="527"/>
      <c r="B15" s="265" t="s">
        <v>111</v>
      </c>
      <c r="C15" s="323">
        <v>57</v>
      </c>
      <c r="D15" s="298">
        <v>64</v>
      </c>
      <c r="E15" s="299">
        <v>55</v>
      </c>
      <c r="F15" s="299">
        <v>69</v>
      </c>
      <c r="G15" s="808">
        <v>74</v>
      </c>
    </row>
    <row r="16" spans="1:7" x14ac:dyDescent="0.25">
      <c r="A16" s="527"/>
      <c r="B16" s="265" t="s">
        <v>103</v>
      </c>
      <c r="C16" s="323">
        <v>2</v>
      </c>
      <c r="D16" s="298">
        <v>0</v>
      </c>
      <c r="E16" s="299">
        <v>0</v>
      </c>
      <c r="F16" s="299">
        <v>0</v>
      </c>
      <c r="G16" s="808">
        <v>0</v>
      </c>
    </row>
    <row r="17" spans="1:7" x14ac:dyDescent="0.25">
      <c r="A17" s="527"/>
      <c r="B17" s="265" t="s">
        <v>65</v>
      </c>
      <c r="C17" s="323">
        <f>SUM(C10:C16)</f>
        <v>130</v>
      </c>
      <c r="D17" s="323">
        <f t="shared" ref="D17:G17" si="1">SUM(D10:D16)</f>
        <v>155</v>
      </c>
      <c r="E17" s="323">
        <f t="shared" si="1"/>
        <v>130</v>
      </c>
      <c r="F17" s="291">
        <v>185</v>
      </c>
      <c r="G17" s="761">
        <f t="shared" si="1"/>
        <v>188</v>
      </c>
    </row>
    <row r="18" spans="1:7" x14ac:dyDescent="0.25">
      <c r="A18" s="527"/>
      <c r="B18" s="265" t="s">
        <v>66</v>
      </c>
      <c r="C18" s="290">
        <f>(C17/$C$17)*100</f>
        <v>100</v>
      </c>
      <c r="D18" s="290">
        <f t="shared" ref="D18:G18" si="2">(D17/$C$17)*100</f>
        <v>119.23076923076923</v>
      </c>
      <c r="E18" s="300">
        <f t="shared" si="2"/>
        <v>100</v>
      </c>
      <c r="F18" s="300">
        <v>142.30769230769232</v>
      </c>
      <c r="G18" s="885">
        <f t="shared" si="2"/>
        <v>144.61538461538461</v>
      </c>
    </row>
    <row r="19" spans="1:7" ht="25.9" customHeight="1" x14ac:dyDescent="0.25">
      <c r="A19" s="527" t="s">
        <v>440</v>
      </c>
      <c r="B19" s="328" t="s">
        <v>65</v>
      </c>
      <c r="C19" s="266">
        <f>SUM(C8,C17)</f>
        <v>387</v>
      </c>
      <c r="D19" s="266">
        <f t="shared" ref="D19:E19" si="3">SUM(D8,D17)</f>
        <v>441</v>
      </c>
      <c r="E19" s="266">
        <f t="shared" si="3"/>
        <v>392</v>
      </c>
      <c r="F19" s="267">
        <v>480</v>
      </c>
      <c r="G19" s="659">
        <f>SUM(G8,G17)</f>
        <v>549</v>
      </c>
    </row>
    <row r="20" spans="1:7" ht="15.75" thickBot="1" x14ac:dyDescent="0.3">
      <c r="A20" s="528"/>
      <c r="B20" s="302" t="s">
        <v>66</v>
      </c>
      <c r="C20" s="293">
        <f>(C19/$C$19)*100</f>
        <v>100</v>
      </c>
      <c r="D20" s="293">
        <f t="shared" ref="D20:G20" si="4">(D19/$C$19)*100</f>
        <v>113.95348837209302</v>
      </c>
      <c r="E20" s="303">
        <f t="shared" si="4"/>
        <v>101.29198966408268</v>
      </c>
      <c r="F20" s="303">
        <v>124.03100775193798</v>
      </c>
      <c r="G20" s="886">
        <f t="shared" si="4"/>
        <v>141.86046511627907</v>
      </c>
    </row>
    <row r="21" spans="1:7" ht="15.75" thickTop="1" x14ac:dyDescent="0.25">
      <c r="A21" s="270" t="s">
        <v>136</v>
      </c>
    </row>
    <row r="22" spans="1:7" x14ac:dyDescent="0.25">
      <c r="A22" s="240" t="s">
        <v>171</v>
      </c>
      <c r="C22" s="304"/>
    </row>
  </sheetData>
  <mergeCells count="6">
    <mergeCell ref="A19:A20"/>
    <mergeCell ref="A1:G1"/>
    <mergeCell ref="A2:A3"/>
    <mergeCell ref="B2:B3"/>
    <mergeCell ref="A4:A9"/>
    <mergeCell ref="A10:A18"/>
  </mergeCells>
  <pageMargins left="0.70866141732283472" right="0.70866141732283472" top="0.74803149606299213" bottom="0.74803149606299213" header="0.31496062992125984" footer="0.31496062992125984"/>
  <pageSetup paperSize="9" scale="6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Y24"/>
  <sheetViews>
    <sheetView zoomScale="75" zoomScaleNormal="75" workbookViewId="0">
      <selection activeCell="W7" sqref="W7"/>
    </sheetView>
  </sheetViews>
  <sheetFormatPr defaultRowHeight="15" x14ac:dyDescent="0.25"/>
  <cols>
    <col min="1" max="1" width="16.5" style="1" bestFit="1" customWidth="1"/>
    <col min="2" max="2" width="22.6640625" style="1" bestFit="1" customWidth="1"/>
    <col min="3" max="16" width="9.33203125" style="1"/>
    <col min="17" max="19" width="11.33203125" style="1" customWidth="1"/>
    <col min="20" max="20" width="9.33203125" style="461"/>
    <col min="21" max="16384" width="9.33203125" style="1"/>
  </cols>
  <sheetData>
    <row r="1" spans="1:25" ht="15.75" thickTop="1" x14ac:dyDescent="0.25">
      <c r="A1" s="535" t="s">
        <v>364</v>
      </c>
      <c r="B1" s="519"/>
      <c r="C1" s="519"/>
      <c r="D1" s="519"/>
      <c r="E1" s="519"/>
      <c r="F1" s="519"/>
      <c r="G1" s="519"/>
      <c r="H1" s="519"/>
      <c r="I1" s="519"/>
      <c r="J1" s="519"/>
      <c r="K1" s="519"/>
      <c r="L1" s="519"/>
      <c r="M1" s="519"/>
      <c r="N1" s="519"/>
      <c r="O1" s="519"/>
      <c r="P1" s="519"/>
      <c r="Q1" s="519"/>
      <c r="R1" s="519"/>
      <c r="S1" s="519"/>
      <c r="T1" s="520"/>
    </row>
    <row r="2" spans="1:25" x14ac:dyDescent="0.25">
      <c r="A2" s="512" t="s">
        <v>104</v>
      </c>
      <c r="B2" s="513" t="s">
        <v>453</v>
      </c>
      <c r="C2" s="17" t="s">
        <v>454</v>
      </c>
      <c r="D2" s="17" t="s">
        <v>454</v>
      </c>
      <c r="E2" s="17" t="s">
        <v>454</v>
      </c>
      <c r="F2" s="17" t="s">
        <v>454</v>
      </c>
      <c r="G2" s="17" t="s">
        <v>454</v>
      </c>
      <c r="H2" s="17" t="s">
        <v>454</v>
      </c>
      <c r="I2" s="17" t="s">
        <v>454</v>
      </c>
      <c r="J2" s="17" t="s">
        <v>454</v>
      </c>
      <c r="K2" s="17" t="s">
        <v>454</v>
      </c>
      <c r="L2" s="17" t="s">
        <v>454</v>
      </c>
      <c r="M2" s="17" t="s">
        <v>454</v>
      </c>
      <c r="N2" s="17" t="s">
        <v>454</v>
      </c>
      <c r="O2" s="17" t="s">
        <v>454</v>
      </c>
      <c r="P2" s="17" t="s">
        <v>454</v>
      </c>
      <c r="Q2" s="17" t="s">
        <v>456</v>
      </c>
      <c r="R2" s="17" t="s">
        <v>456</v>
      </c>
      <c r="S2" s="17" t="s">
        <v>456</v>
      </c>
      <c r="T2" s="898" t="s">
        <v>458</v>
      </c>
    </row>
    <row r="3" spans="1:25" x14ac:dyDescent="0.25">
      <c r="A3" s="512"/>
      <c r="B3" s="513"/>
      <c r="C3" s="16">
        <v>2000</v>
      </c>
      <c r="D3" s="16">
        <v>2001</v>
      </c>
      <c r="E3" s="16">
        <v>2002</v>
      </c>
      <c r="F3" s="16">
        <v>2003</v>
      </c>
      <c r="G3" s="16">
        <v>2004</v>
      </c>
      <c r="H3" s="16">
        <v>2005</v>
      </c>
      <c r="I3" s="16">
        <v>2006</v>
      </c>
      <c r="J3" s="16">
        <v>2007</v>
      </c>
      <c r="K3" s="16">
        <v>2008</v>
      </c>
      <c r="L3" s="16">
        <v>2009</v>
      </c>
      <c r="M3" s="16">
        <v>2010</v>
      </c>
      <c r="N3" s="29">
        <v>2011</v>
      </c>
      <c r="O3" s="29">
        <v>2012</v>
      </c>
      <c r="P3" s="29">
        <v>2013</v>
      </c>
      <c r="Q3" s="17">
        <v>41913</v>
      </c>
      <c r="R3" s="17">
        <v>42339</v>
      </c>
      <c r="S3" s="17">
        <v>42705</v>
      </c>
      <c r="T3" s="899">
        <v>43101</v>
      </c>
    </row>
    <row r="4" spans="1:25" x14ac:dyDescent="0.25">
      <c r="A4" s="507" t="s">
        <v>108</v>
      </c>
      <c r="B4" s="2" t="s">
        <v>18</v>
      </c>
      <c r="C4" s="7">
        <v>204</v>
      </c>
      <c r="D4" s="7">
        <v>245</v>
      </c>
      <c r="E4" s="7">
        <v>245</v>
      </c>
      <c r="F4" s="7">
        <v>272</v>
      </c>
      <c r="G4" s="7">
        <v>318</v>
      </c>
      <c r="H4" s="7">
        <v>284</v>
      </c>
      <c r="I4" s="7">
        <v>339</v>
      </c>
      <c r="J4" s="7">
        <v>373</v>
      </c>
      <c r="K4" s="7">
        <v>339</v>
      </c>
      <c r="L4" s="7">
        <v>275</v>
      </c>
      <c r="M4" s="7">
        <v>274</v>
      </c>
      <c r="N4" s="18">
        <v>363</v>
      </c>
      <c r="O4" s="18">
        <v>293</v>
      </c>
      <c r="P4" s="19">
        <v>344</v>
      </c>
      <c r="Q4" s="2">
        <v>314</v>
      </c>
      <c r="R4" s="2">
        <v>345</v>
      </c>
      <c r="S4" s="2">
        <v>366</v>
      </c>
      <c r="T4" s="891">
        <v>489</v>
      </c>
    </row>
    <row r="5" spans="1:25" x14ac:dyDescent="0.25">
      <c r="A5" s="507"/>
      <c r="B5" s="2" t="s">
        <v>95</v>
      </c>
      <c r="C5" s="7">
        <v>29</v>
      </c>
      <c r="D5" s="7">
        <v>62</v>
      </c>
      <c r="E5" s="7">
        <v>76</v>
      </c>
      <c r="F5" s="7">
        <v>99</v>
      </c>
      <c r="G5" s="7">
        <v>111</v>
      </c>
      <c r="H5" s="7">
        <v>105</v>
      </c>
      <c r="I5" s="7">
        <v>110</v>
      </c>
      <c r="J5" s="7">
        <v>98</v>
      </c>
      <c r="K5" s="7">
        <v>117</v>
      </c>
      <c r="L5" s="7">
        <v>104</v>
      </c>
      <c r="M5" s="7">
        <v>101</v>
      </c>
      <c r="N5" s="18">
        <v>116</v>
      </c>
      <c r="O5" s="18">
        <v>161</v>
      </c>
      <c r="P5" s="19">
        <v>144</v>
      </c>
      <c r="Q5" s="2">
        <v>180</v>
      </c>
      <c r="R5" s="2">
        <v>191</v>
      </c>
      <c r="S5" s="2">
        <v>226</v>
      </c>
      <c r="T5" s="891">
        <v>213</v>
      </c>
    </row>
    <row r="6" spans="1:25" x14ac:dyDescent="0.25">
      <c r="A6" s="507"/>
      <c r="B6" s="2" t="s">
        <v>96</v>
      </c>
      <c r="C6" s="7">
        <v>38</v>
      </c>
      <c r="D6" s="7">
        <v>57</v>
      </c>
      <c r="E6" s="7">
        <v>54</v>
      </c>
      <c r="F6" s="7">
        <v>53</v>
      </c>
      <c r="G6" s="7">
        <v>72</v>
      </c>
      <c r="H6" s="7">
        <v>102</v>
      </c>
      <c r="I6" s="7">
        <v>106</v>
      </c>
      <c r="J6" s="7">
        <v>93</v>
      </c>
      <c r="K6" s="7">
        <v>112</v>
      </c>
      <c r="L6" s="7">
        <v>100</v>
      </c>
      <c r="M6" s="7">
        <v>107</v>
      </c>
      <c r="N6" s="18">
        <v>138</v>
      </c>
      <c r="O6" s="18">
        <v>139</v>
      </c>
      <c r="P6" s="19">
        <v>141</v>
      </c>
      <c r="Q6" s="2">
        <v>152</v>
      </c>
      <c r="R6" s="2">
        <v>189</v>
      </c>
      <c r="S6" s="2">
        <v>170</v>
      </c>
      <c r="T6" s="891">
        <v>228</v>
      </c>
    </row>
    <row r="7" spans="1:25" x14ac:dyDescent="0.25">
      <c r="A7" s="507"/>
      <c r="B7" s="2" t="s">
        <v>97</v>
      </c>
      <c r="C7" s="7">
        <v>79</v>
      </c>
      <c r="D7" s="7">
        <v>100</v>
      </c>
      <c r="E7" s="7">
        <v>89</v>
      </c>
      <c r="F7" s="7">
        <v>86</v>
      </c>
      <c r="G7" s="7">
        <v>127</v>
      </c>
      <c r="H7" s="7">
        <v>158</v>
      </c>
      <c r="I7" s="7">
        <v>125</v>
      </c>
      <c r="J7" s="7">
        <v>99</v>
      </c>
      <c r="K7" s="7">
        <v>125</v>
      </c>
      <c r="L7" s="7">
        <v>104</v>
      </c>
      <c r="M7" s="7">
        <v>122</v>
      </c>
      <c r="N7" s="18">
        <v>128</v>
      </c>
      <c r="O7" s="18">
        <v>104</v>
      </c>
      <c r="P7" s="19">
        <v>111</v>
      </c>
      <c r="Q7" s="2">
        <v>104</v>
      </c>
      <c r="R7" s="2">
        <v>116</v>
      </c>
      <c r="S7" s="2">
        <v>106</v>
      </c>
      <c r="T7" s="891">
        <v>155</v>
      </c>
    </row>
    <row r="8" spans="1:25" x14ac:dyDescent="0.25">
      <c r="A8" s="507"/>
      <c r="B8" s="2" t="s">
        <v>65</v>
      </c>
      <c r="C8" s="7">
        <f>SUM(C4:C7)</f>
        <v>350</v>
      </c>
      <c r="D8" s="20">
        <f t="shared" ref="D8:T8" si="0">SUM(D4:D7)</f>
        <v>464</v>
      </c>
      <c r="E8" s="20">
        <f t="shared" si="0"/>
        <v>464</v>
      </c>
      <c r="F8" s="20">
        <f t="shared" si="0"/>
        <v>510</v>
      </c>
      <c r="G8" s="20">
        <f t="shared" si="0"/>
        <v>628</v>
      </c>
      <c r="H8" s="20">
        <f t="shared" si="0"/>
        <v>649</v>
      </c>
      <c r="I8" s="20">
        <f t="shared" si="0"/>
        <v>680</v>
      </c>
      <c r="J8" s="20">
        <f t="shared" si="0"/>
        <v>663</v>
      </c>
      <c r="K8" s="20">
        <f t="shared" si="0"/>
        <v>693</v>
      </c>
      <c r="L8" s="20">
        <f t="shared" si="0"/>
        <v>583</v>
      </c>
      <c r="M8" s="20">
        <f t="shared" si="0"/>
        <v>604</v>
      </c>
      <c r="N8" s="20">
        <f t="shared" si="0"/>
        <v>745</v>
      </c>
      <c r="O8" s="21">
        <f>SUM(O4:O7)</f>
        <v>697</v>
      </c>
      <c r="P8" s="21">
        <f>SUM(P4:P7)</f>
        <v>740</v>
      </c>
      <c r="Q8" s="20">
        <v>750</v>
      </c>
      <c r="R8" s="20">
        <v>841</v>
      </c>
      <c r="S8" s="20">
        <v>868</v>
      </c>
      <c r="T8" s="896">
        <f t="shared" si="0"/>
        <v>1085</v>
      </c>
    </row>
    <row r="9" spans="1:25" x14ac:dyDescent="0.25">
      <c r="A9" s="507"/>
      <c r="B9" s="2" t="s">
        <v>66</v>
      </c>
      <c r="C9" s="7">
        <f>(C8/$C$8)*100</f>
        <v>100</v>
      </c>
      <c r="D9" s="20">
        <f t="shared" ref="D9:T9" si="1">(D8/$C$8)*100</f>
        <v>132.57142857142856</v>
      </c>
      <c r="E9" s="20">
        <f t="shared" si="1"/>
        <v>132.57142857142856</v>
      </c>
      <c r="F9" s="20">
        <f t="shared" si="1"/>
        <v>145.71428571428569</v>
      </c>
      <c r="G9" s="20">
        <f t="shared" si="1"/>
        <v>179.42857142857142</v>
      </c>
      <c r="H9" s="20">
        <f t="shared" si="1"/>
        <v>185.42857142857144</v>
      </c>
      <c r="I9" s="20">
        <f t="shared" si="1"/>
        <v>194.28571428571428</v>
      </c>
      <c r="J9" s="20">
        <f t="shared" si="1"/>
        <v>189.42857142857144</v>
      </c>
      <c r="K9" s="20">
        <f t="shared" si="1"/>
        <v>198</v>
      </c>
      <c r="L9" s="20">
        <f t="shared" si="1"/>
        <v>166.57142857142858</v>
      </c>
      <c r="M9" s="20">
        <f t="shared" si="1"/>
        <v>172.57142857142858</v>
      </c>
      <c r="N9" s="20">
        <f t="shared" si="1"/>
        <v>212.85714285714286</v>
      </c>
      <c r="O9" s="21">
        <f>(O8/$C$8)*100</f>
        <v>199.14285714285714</v>
      </c>
      <c r="P9" s="21">
        <f>(P8/$C$8)*100</f>
        <v>211.42857142857144</v>
      </c>
      <c r="Q9" s="20">
        <v>214.28571428571428</v>
      </c>
      <c r="R9" s="20">
        <v>240.28571428571431</v>
      </c>
      <c r="S9" s="20">
        <v>248</v>
      </c>
      <c r="T9" s="896">
        <f t="shared" si="1"/>
        <v>310</v>
      </c>
    </row>
    <row r="10" spans="1:25" x14ac:dyDescent="0.25">
      <c r="A10" s="507" t="s">
        <v>110</v>
      </c>
      <c r="B10" s="2" t="s">
        <v>98</v>
      </c>
      <c r="C10" s="7">
        <v>8</v>
      </c>
      <c r="D10" s="7">
        <v>4</v>
      </c>
      <c r="E10" s="7">
        <v>5</v>
      </c>
      <c r="F10" s="7">
        <v>3</v>
      </c>
      <c r="G10" s="7">
        <v>3</v>
      </c>
      <c r="H10" s="7">
        <v>14</v>
      </c>
      <c r="I10" s="7">
        <v>12</v>
      </c>
      <c r="J10" s="7">
        <v>24</v>
      </c>
      <c r="K10" s="7">
        <v>33</v>
      </c>
      <c r="L10" s="7">
        <v>11</v>
      </c>
      <c r="M10" s="7">
        <v>39</v>
      </c>
      <c r="N10" s="18">
        <v>12</v>
      </c>
      <c r="O10" s="18">
        <v>9</v>
      </c>
      <c r="P10" s="19">
        <v>4</v>
      </c>
      <c r="Q10" s="2">
        <v>10</v>
      </c>
      <c r="R10" s="2">
        <v>15</v>
      </c>
      <c r="S10" s="2">
        <v>7</v>
      </c>
      <c r="T10" s="891">
        <v>14</v>
      </c>
      <c r="Y10" s="331"/>
    </row>
    <row r="11" spans="1:25" x14ac:dyDescent="0.25">
      <c r="A11" s="507"/>
      <c r="B11" s="2" t="s">
        <v>135</v>
      </c>
      <c r="C11" s="7" t="s">
        <v>134</v>
      </c>
      <c r="D11" s="7" t="s">
        <v>134</v>
      </c>
      <c r="E11" s="7" t="s">
        <v>134</v>
      </c>
      <c r="F11" s="7" t="s">
        <v>134</v>
      </c>
      <c r="G11" s="7" t="s">
        <v>134</v>
      </c>
      <c r="H11" s="7" t="s">
        <v>134</v>
      </c>
      <c r="I11" s="7" t="s">
        <v>134</v>
      </c>
      <c r="J11" s="7" t="s">
        <v>134</v>
      </c>
      <c r="K11" s="7" t="s">
        <v>134</v>
      </c>
      <c r="L11" s="7" t="s">
        <v>134</v>
      </c>
      <c r="M11" s="7" t="s">
        <v>134</v>
      </c>
      <c r="N11" s="18">
        <v>70</v>
      </c>
      <c r="O11" s="18">
        <v>62</v>
      </c>
      <c r="P11" s="19">
        <v>82</v>
      </c>
      <c r="Q11" s="2">
        <v>83</v>
      </c>
      <c r="R11" s="2">
        <v>56</v>
      </c>
      <c r="S11" s="2">
        <v>85</v>
      </c>
      <c r="T11" s="891">
        <v>85</v>
      </c>
      <c r="Y11" s="30"/>
    </row>
    <row r="12" spans="1:25" x14ac:dyDescent="0.25">
      <c r="A12" s="507"/>
      <c r="B12" s="2" t="s">
        <v>99</v>
      </c>
      <c r="C12" s="7">
        <v>12</v>
      </c>
      <c r="D12" s="7">
        <v>13</v>
      </c>
      <c r="E12" s="7">
        <v>8</v>
      </c>
      <c r="F12" s="7">
        <v>14</v>
      </c>
      <c r="G12" s="7">
        <v>18</v>
      </c>
      <c r="H12" s="7">
        <v>29</v>
      </c>
      <c r="I12" s="7">
        <v>30</v>
      </c>
      <c r="J12" s="7">
        <v>60</v>
      </c>
      <c r="K12" s="7">
        <v>67</v>
      </c>
      <c r="L12" s="7">
        <v>55</v>
      </c>
      <c r="M12" s="7">
        <v>110</v>
      </c>
      <c r="N12" s="18">
        <v>74</v>
      </c>
      <c r="O12" s="18">
        <v>72</v>
      </c>
      <c r="P12" s="19">
        <v>75</v>
      </c>
      <c r="Q12" s="2">
        <v>83</v>
      </c>
      <c r="R12" s="2">
        <v>51</v>
      </c>
      <c r="S12" s="2">
        <v>88</v>
      </c>
      <c r="T12" s="891">
        <v>59</v>
      </c>
    </row>
    <row r="13" spans="1:25" x14ac:dyDescent="0.25">
      <c r="A13" s="507"/>
      <c r="B13" s="2" t="s">
        <v>100</v>
      </c>
      <c r="C13" s="7">
        <v>42</v>
      </c>
      <c r="D13" s="7">
        <v>39</v>
      </c>
      <c r="E13" s="7">
        <v>41</v>
      </c>
      <c r="F13" s="7">
        <v>45</v>
      </c>
      <c r="G13" s="7">
        <v>43</v>
      </c>
      <c r="H13" s="7">
        <v>38</v>
      </c>
      <c r="I13" s="7">
        <v>46</v>
      </c>
      <c r="J13" s="7">
        <v>45</v>
      </c>
      <c r="K13" s="7">
        <v>79</v>
      </c>
      <c r="L13" s="7">
        <v>81</v>
      </c>
      <c r="M13" s="7">
        <v>106</v>
      </c>
      <c r="N13" s="18">
        <v>116</v>
      </c>
      <c r="O13" s="18">
        <v>124</v>
      </c>
      <c r="P13" s="19">
        <v>124</v>
      </c>
      <c r="Q13" s="2">
        <v>144</v>
      </c>
      <c r="R13" s="2">
        <v>123</v>
      </c>
      <c r="S13" s="2">
        <v>126</v>
      </c>
      <c r="T13" s="891">
        <v>138</v>
      </c>
    </row>
    <row r="14" spans="1:25" x14ac:dyDescent="0.25">
      <c r="A14" s="507"/>
      <c r="B14" s="2" t="s">
        <v>101</v>
      </c>
      <c r="C14" s="7">
        <v>51</v>
      </c>
      <c r="D14" s="7">
        <v>62</v>
      </c>
      <c r="E14" s="7">
        <v>49</v>
      </c>
      <c r="F14" s="7">
        <v>85</v>
      </c>
      <c r="G14" s="7">
        <v>66</v>
      </c>
      <c r="H14" s="7">
        <v>78</v>
      </c>
      <c r="I14" s="7">
        <v>74</v>
      </c>
      <c r="J14" s="7">
        <v>83</v>
      </c>
      <c r="K14" s="7">
        <v>93</v>
      </c>
      <c r="L14" s="7">
        <v>79</v>
      </c>
      <c r="M14" s="7">
        <v>68</v>
      </c>
      <c r="N14" s="18">
        <v>115</v>
      </c>
      <c r="O14" s="18">
        <v>136</v>
      </c>
      <c r="P14" s="19">
        <v>129</v>
      </c>
      <c r="Q14" s="2">
        <v>155</v>
      </c>
      <c r="R14" s="2">
        <v>126</v>
      </c>
      <c r="S14" s="2">
        <v>151</v>
      </c>
      <c r="T14" s="891">
        <v>238</v>
      </c>
    </row>
    <row r="15" spans="1:25" x14ac:dyDescent="0.25">
      <c r="A15" s="507"/>
      <c r="B15" s="2" t="s">
        <v>111</v>
      </c>
      <c r="C15" s="7">
        <v>47</v>
      </c>
      <c r="D15" s="7">
        <v>42</v>
      </c>
      <c r="E15" s="7">
        <v>57</v>
      </c>
      <c r="F15" s="7">
        <v>48</v>
      </c>
      <c r="G15" s="7">
        <v>39</v>
      </c>
      <c r="H15" s="7">
        <v>34</v>
      </c>
      <c r="I15" s="7">
        <v>55</v>
      </c>
      <c r="J15" s="7">
        <v>99</v>
      </c>
      <c r="K15" s="7">
        <v>151</v>
      </c>
      <c r="L15" s="7">
        <v>142</v>
      </c>
      <c r="M15" s="7">
        <v>284</v>
      </c>
      <c r="N15" s="18">
        <v>239</v>
      </c>
      <c r="O15" s="18">
        <v>259</v>
      </c>
      <c r="P15" s="19">
        <v>214</v>
      </c>
      <c r="Q15" s="2">
        <v>221</v>
      </c>
      <c r="R15" s="2">
        <v>261</v>
      </c>
      <c r="S15" s="2">
        <v>291</v>
      </c>
      <c r="T15" s="891">
        <v>276</v>
      </c>
    </row>
    <row r="16" spans="1:25" x14ac:dyDescent="0.25">
      <c r="A16" s="507"/>
      <c r="B16" s="2" t="s">
        <v>103</v>
      </c>
      <c r="C16" s="7">
        <v>0</v>
      </c>
      <c r="D16" s="7">
        <v>13</v>
      </c>
      <c r="E16" s="7">
        <v>1</v>
      </c>
      <c r="F16" s="7">
        <v>2</v>
      </c>
      <c r="G16" s="7">
        <v>3</v>
      </c>
      <c r="H16" s="7">
        <v>4</v>
      </c>
      <c r="I16" s="7">
        <v>1</v>
      </c>
      <c r="J16" s="7">
        <v>0</v>
      </c>
      <c r="K16" s="7">
        <v>2</v>
      </c>
      <c r="L16" s="7">
        <v>2</v>
      </c>
      <c r="M16" s="7">
        <v>0</v>
      </c>
      <c r="N16" s="18">
        <v>1</v>
      </c>
      <c r="O16" s="18">
        <v>3</v>
      </c>
      <c r="P16" s="19">
        <v>2</v>
      </c>
      <c r="Q16" s="2">
        <v>2</v>
      </c>
      <c r="R16" s="2">
        <v>5</v>
      </c>
      <c r="S16" s="2">
        <v>5</v>
      </c>
      <c r="T16" s="891">
        <v>2</v>
      </c>
    </row>
    <row r="17" spans="1:20" x14ac:dyDescent="0.25">
      <c r="A17" s="507"/>
      <c r="B17" s="2" t="s">
        <v>65</v>
      </c>
      <c r="C17" s="7">
        <f>SUM(C10:C16)</f>
        <v>160</v>
      </c>
      <c r="D17" s="20">
        <f t="shared" ref="D17:T17" si="2">SUM(D10:D16)</f>
        <v>173</v>
      </c>
      <c r="E17" s="20">
        <f t="shared" si="2"/>
        <v>161</v>
      </c>
      <c r="F17" s="20">
        <f t="shared" si="2"/>
        <v>197</v>
      </c>
      <c r="G17" s="20">
        <f t="shared" si="2"/>
        <v>172</v>
      </c>
      <c r="H17" s="20">
        <f t="shared" si="2"/>
        <v>197</v>
      </c>
      <c r="I17" s="20">
        <f t="shared" si="2"/>
        <v>218</v>
      </c>
      <c r="J17" s="20">
        <f t="shared" si="2"/>
        <v>311</v>
      </c>
      <c r="K17" s="20">
        <f t="shared" si="2"/>
        <v>425</v>
      </c>
      <c r="L17" s="20">
        <f t="shared" si="2"/>
        <v>370</v>
      </c>
      <c r="M17" s="20">
        <f t="shared" si="2"/>
        <v>607</v>
      </c>
      <c r="N17" s="20">
        <f t="shared" si="2"/>
        <v>627</v>
      </c>
      <c r="O17" s="21">
        <f>SUM(O10:O16)</f>
        <v>665</v>
      </c>
      <c r="P17" s="21">
        <f>SUM(P10:P16)</f>
        <v>630</v>
      </c>
      <c r="Q17" s="20">
        <v>698</v>
      </c>
      <c r="R17" s="20">
        <v>637</v>
      </c>
      <c r="S17" s="20">
        <v>753</v>
      </c>
      <c r="T17" s="896">
        <f t="shared" si="2"/>
        <v>812</v>
      </c>
    </row>
    <row r="18" spans="1:20" x14ac:dyDescent="0.25">
      <c r="A18" s="507"/>
      <c r="B18" s="2" t="s">
        <v>66</v>
      </c>
      <c r="C18" s="7">
        <f>(C17/$C$17)*100</f>
        <v>100</v>
      </c>
      <c r="D18" s="20">
        <f t="shared" ref="D18:T18" si="3">(D17/$C$17)*100</f>
        <v>108.125</v>
      </c>
      <c r="E18" s="20">
        <f t="shared" si="3"/>
        <v>100.62500000000001</v>
      </c>
      <c r="F18" s="20">
        <f t="shared" si="3"/>
        <v>123.125</v>
      </c>
      <c r="G18" s="20">
        <f t="shared" si="3"/>
        <v>107.5</v>
      </c>
      <c r="H18" s="20">
        <f t="shared" si="3"/>
        <v>123.125</v>
      </c>
      <c r="I18" s="20">
        <f t="shared" si="3"/>
        <v>136.25</v>
      </c>
      <c r="J18" s="20">
        <f t="shared" si="3"/>
        <v>194.375</v>
      </c>
      <c r="K18" s="20">
        <f t="shared" si="3"/>
        <v>265.625</v>
      </c>
      <c r="L18" s="20">
        <f t="shared" si="3"/>
        <v>231.25</v>
      </c>
      <c r="M18" s="20">
        <f t="shared" si="3"/>
        <v>379.375</v>
      </c>
      <c r="N18" s="20">
        <f t="shared" si="3"/>
        <v>391.875</v>
      </c>
      <c r="O18" s="21">
        <f>(O17/$C$17)*100</f>
        <v>415.625</v>
      </c>
      <c r="P18" s="21">
        <f>(P17/$C$17)*100</f>
        <v>393.75</v>
      </c>
      <c r="Q18" s="20">
        <v>436.25</v>
      </c>
      <c r="R18" s="20">
        <v>398.125</v>
      </c>
      <c r="S18" s="20">
        <v>470.625</v>
      </c>
      <c r="T18" s="896">
        <f t="shared" si="3"/>
        <v>507.5</v>
      </c>
    </row>
    <row r="19" spans="1:20" ht="25.9" customHeight="1" x14ac:dyDescent="0.25">
      <c r="A19" s="507" t="s">
        <v>440</v>
      </c>
      <c r="B19" s="3" t="s">
        <v>65</v>
      </c>
      <c r="C19" s="22">
        <f>SUM(C8,C17)</f>
        <v>510</v>
      </c>
      <c r="D19" s="8">
        <f t="shared" ref="D19:T19" si="4">SUM(D8,D17)</f>
        <v>637</v>
      </c>
      <c r="E19" s="8">
        <f t="shared" si="4"/>
        <v>625</v>
      </c>
      <c r="F19" s="8">
        <f t="shared" si="4"/>
        <v>707</v>
      </c>
      <c r="G19" s="8">
        <f t="shared" si="4"/>
        <v>800</v>
      </c>
      <c r="H19" s="8">
        <f t="shared" si="4"/>
        <v>846</v>
      </c>
      <c r="I19" s="8">
        <f t="shared" si="4"/>
        <v>898</v>
      </c>
      <c r="J19" s="8">
        <f t="shared" si="4"/>
        <v>974</v>
      </c>
      <c r="K19" s="8">
        <f t="shared" si="4"/>
        <v>1118</v>
      </c>
      <c r="L19" s="8">
        <f t="shared" si="4"/>
        <v>953</v>
      </c>
      <c r="M19" s="8">
        <f t="shared" si="4"/>
        <v>1211</v>
      </c>
      <c r="N19" s="8">
        <f t="shared" si="4"/>
        <v>1372</v>
      </c>
      <c r="O19" s="23">
        <f>SUM(O8,O17)</f>
        <v>1362</v>
      </c>
      <c r="P19" s="23">
        <f>SUM(P8,P17)</f>
        <v>1370</v>
      </c>
      <c r="Q19" s="8">
        <v>1448</v>
      </c>
      <c r="R19" s="8">
        <v>1478</v>
      </c>
      <c r="S19" s="8">
        <v>1621</v>
      </c>
      <c r="T19" s="893">
        <f t="shared" si="4"/>
        <v>1897</v>
      </c>
    </row>
    <row r="20" spans="1:20" ht="15.75" thickBot="1" x14ac:dyDescent="0.3">
      <c r="A20" s="508"/>
      <c r="B20" s="5" t="s">
        <v>66</v>
      </c>
      <c r="C20" s="24">
        <f>(C19/$C$19)*100</f>
        <v>100</v>
      </c>
      <c r="D20" s="9">
        <f t="shared" ref="D20:T20" si="5">(D19/$C$19)*100</f>
        <v>124.90196078431373</v>
      </c>
      <c r="E20" s="9">
        <f t="shared" si="5"/>
        <v>122.54901960784315</v>
      </c>
      <c r="F20" s="9">
        <f t="shared" si="5"/>
        <v>138.62745098039215</v>
      </c>
      <c r="G20" s="9">
        <f t="shared" si="5"/>
        <v>156.86274509803923</v>
      </c>
      <c r="H20" s="9">
        <f t="shared" si="5"/>
        <v>165.88235294117649</v>
      </c>
      <c r="I20" s="9">
        <f t="shared" si="5"/>
        <v>176.07843137254901</v>
      </c>
      <c r="J20" s="9">
        <f t="shared" si="5"/>
        <v>190.98039215686276</v>
      </c>
      <c r="K20" s="9">
        <f t="shared" si="5"/>
        <v>219.21568627450984</v>
      </c>
      <c r="L20" s="9">
        <f t="shared" si="5"/>
        <v>186.86274509803923</v>
      </c>
      <c r="M20" s="9">
        <f t="shared" si="5"/>
        <v>237.45098039215685</v>
      </c>
      <c r="N20" s="9">
        <f t="shared" si="5"/>
        <v>269.01960784313729</v>
      </c>
      <c r="O20" s="25">
        <f>(O19/$C$19)*100</f>
        <v>267.05882352941177</v>
      </c>
      <c r="P20" s="25">
        <f>(P19/$C$19)*100</f>
        <v>268.62745098039215</v>
      </c>
      <c r="Q20" s="9">
        <v>283.92156862745099</v>
      </c>
      <c r="R20" s="9">
        <v>289.80392156862746</v>
      </c>
      <c r="S20" s="9">
        <v>317.84313725490193</v>
      </c>
      <c r="T20" s="897">
        <f t="shared" si="5"/>
        <v>371.96078431372553</v>
      </c>
    </row>
    <row r="21" spans="1:20" ht="15.75" thickTop="1" x14ac:dyDescent="0.25">
      <c r="A21" s="6" t="s">
        <v>136</v>
      </c>
      <c r="M21" s="15"/>
      <c r="N21" s="15"/>
      <c r="O21" s="15"/>
    </row>
    <row r="22" spans="1:20" x14ac:dyDescent="0.25">
      <c r="A22" s="1" t="s">
        <v>171</v>
      </c>
    </row>
    <row r="23" spans="1:20" x14ac:dyDescent="0.25">
      <c r="A23" s="384" t="s">
        <v>463</v>
      </c>
    </row>
    <row r="24" spans="1:20" x14ac:dyDescent="0.25">
      <c r="A24" s="277" t="s">
        <v>315</v>
      </c>
    </row>
  </sheetData>
  <mergeCells count="6">
    <mergeCell ref="A19:A20"/>
    <mergeCell ref="A1:T1"/>
    <mergeCell ref="A2:A3"/>
    <mergeCell ref="B2:B3"/>
    <mergeCell ref="A4:A9"/>
    <mergeCell ref="A10:A18"/>
  </mergeCells>
  <pageMargins left="0.70866141732283472" right="0.70866141732283472" top="0.74803149606299213" bottom="0.74803149606299213" header="0.31496062992125984" footer="0.31496062992125984"/>
  <pageSetup paperSize="9" scale="6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T24"/>
  <sheetViews>
    <sheetView zoomScale="75" zoomScaleNormal="75" workbookViewId="0">
      <selection activeCell="Y10" sqref="Y10"/>
    </sheetView>
  </sheetViews>
  <sheetFormatPr defaultRowHeight="15" x14ac:dyDescent="0.25"/>
  <cols>
    <col min="1" max="1" width="16.5" style="240" bestFit="1" customWidth="1"/>
    <col min="2" max="2" width="22.6640625" style="240" bestFit="1" customWidth="1"/>
    <col min="3" max="16" width="9.33203125" style="240"/>
    <col min="17" max="18" width="10" style="240" customWidth="1"/>
    <col min="19" max="19" width="10" style="430" customWidth="1"/>
    <col min="20" max="20" width="9.33203125" style="461"/>
    <col min="21" max="16384" width="9.33203125" style="240"/>
  </cols>
  <sheetData>
    <row r="1" spans="1:20" ht="15.75" thickTop="1" x14ac:dyDescent="0.25">
      <c r="A1" s="536" t="s">
        <v>359</v>
      </c>
      <c r="B1" s="537"/>
      <c r="C1" s="537"/>
      <c r="D1" s="537"/>
      <c r="E1" s="537"/>
      <c r="F1" s="537"/>
      <c r="G1" s="537"/>
      <c r="H1" s="537"/>
      <c r="I1" s="537"/>
      <c r="J1" s="537"/>
      <c r="K1" s="537"/>
      <c r="L1" s="538"/>
      <c r="M1" s="538"/>
      <c r="N1" s="538"/>
      <c r="O1" s="538"/>
      <c r="P1" s="538"/>
      <c r="Q1" s="538"/>
      <c r="R1" s="538"/>
      <c r="S1" s="538"/>
      <c r="T1" s="539"/>
    </row>
    <row r="2" spans="1:20" x14ac:dyDescent="0.25">
      <c r="A2" s="533" t="s">
        <v>104</v>
      </c>
      <c r="B2" s="534" t="s">
        <v>453</v>
      </c>
      <c r="C2" s="332" t="s">
        <v>454</v>
      </c>
      <c r="D2" s="332" t="s">
        <v>454</v>
      </c>
      <c r="E2" s="332" t="s">
        <v>454</v>
      </c>
      <c r="F2" s="332" t="s">
        <v>454</v>
      </c>
      <c r="G2" s="332" t="s">
        <v>454</v>
      </c>
      <c r="H2" s="332" t="s">
        <v>454</v>
      </c>
      <c r="I2" s="332" t="s">
        <v>454</v>
      </c>
      <c r="J2" s="332" t="s">
        <v>454</v>
      </c>
      <c r="K2" s="332" t="s">
        <v>454</v>
      </c>
      <c r="L2" s="332" t="s">
        <v>454</v>
      </c>
      <c r="M2" s="332" t="s">
        <v>454</v>
      </c>
      <c r="N2" s="332" t="s">
        <v>454</v>
      </c>
      <c r="O2" s="332" t="s">
        <v>454</v>
      </c>
      <c r="P2" s="332" t="s">
        <v>454</v>
      </c>
      <c r="Q2" s="332" t="s">
        <v>456</v>
      </c>
      <c r="R2" s="332" t="s">
        <v>456</v>
      </c>
      <c r="S2" s="431" t="s">
        <v>456</v>
      </c>
      <c r="T2" s="898" t="s">
        <v>458</v>
      </c>
    </row>
    <row r="3" spans="1:20" x14ac:dyDescent="0.25">
      <c r="A3" s="533"/>
      <c r="B3" s="534"/>
      <c r="C3" s="322">
        <v>2000</v>
      </c>
      <c r="D3" s="322">
        <v>2001</v>
      </c>
      <c r="E3" s="322">
        <v>2002</v>
      </c>
      <c r="F3" s="322">
        <v>2003</v>
      </c>
      <c r="G3" s="322">
        <v>2004</v>
      </c>
      <c r="H3" s="322">
        <v>2005</v>
      </c>
      <c r="I3" s="322">
        <v>2006</v>
      </c>
      <c r="J3" s="322">
        <v>2007</v>
      </c>
      <c r="K3" s="322">
        <v>2008</v>
      </c>
      <c r="L3" s="322">
        <v>2009</v>
      </c>
      <c r="M3" s="322">
        <v>2010</v>
      </c>
      <c r="N3" s="324">
        <v>2011</v>
      </c>
      <c r="O3" s="324">
        <v>2012</v>
      </c>
      <c r="P3" s="324">
        <v>2013</v>
      </c>
      <c r="Q3" s="332">
        <v>41913</v>
      </c>
      <c r="R3" s="332">
        <v>42339</v>
      </c>
      <c r="S3" s="332">
        <v>42705</v>
      </c>
      <c r="T3" s="899">
        <v>43101</v>
      </c>
    </row>
    <row r="4" spans="1:20" x14ac:dyDescent="0.25">
      <c r="A4" s="527" t="s">
        <v>108</v>
      </c>
      <c r="B4" s="265" t="s">
        <v>18</v>
      </c>
      <c r="C4" s="323">
        <v>221</v>
      </c>
      <c r="D4" s="323">
        <v>242</v>
      </c>
      <c r="E4" s="323">
        <v>323</v>
      </c>
      <c r="F4" s="323">
        <v>262</v>
      </c>
      <c r="G4" s="323">
        <v>265</v>
      </c>
      <c r="H4" s="323">
        <v>296</v>
      </c>
      <c r="I4" s="323">
        <v>395</v>
      </c>
      <c r="J4" s="323">
        <v>363</v>
      </c>
      <c r="K4" s="323">
        <v>417</v>
      </c>
      <c r="L4" s="323">
        <v>297</v>
      </c>
      <c r="M4" s="323">
        <v>407</v>
      </c>
      <c r="N4" s="323">
        <v>609</v>
      </c>
      <c r="O4" s="291">
        <v>320</v>
      </c>
      <c r="P4" s="289">
        <v>374</v>
      </c>
      <c r="Q4" s="289">
        <v>408</v>
      </c>
      <c r="R4" s="289">
        <v>379</v>
      </c>
      <c r="S4" s="289">
        <v>342</v>
      </c>
      <c r="T4" s="808">
        <v>346</v>
      </c>
    </row>
    <row r="5" spans="1:20" x14ac:dyDescent="0.25">
      <c r="A5" s="527"/>
      <c r="B5" s="265" t="s">
        <v>95</v>
      </c>
      <c r="C5" s="323">
        <v>39</v>
      </c>
      <c r="D5" s="323">
        <v>48</v>
      </c>
      <c r="E5" s="323">
        <v>89</v>
      </c>
      <c r="F5" s="323">
        <v>68</v>
      </c>
      <c r="G5" s="323">
        <v>82</v>
      </c>
      <c r="H5" s="323">
        <v>173</v>
      </c>
      <c r="I5" s="323">
        <v>142</v>
      </c>
      <c r="J5" s="323">
        <v>131</v>
      </c>
      <c r="K5" s="323">
        <v>162</v>
      </c>
      <c r="L5" s="323">
        <v>131</v>
      </c>
      <c r="M5" s="323">
        <v>135</v>
      </c>
      <c r="N5" s="323">
        <v>169</v>
      </c>
      <c r="O5" s="291">
        <v>137</v>
      </c>
      <c r="P5" s="289">
        <v>162</v>
      </c>
      <c r="Q5" s="289">
        <v>159</v>
      </c>
      <c r="R5" s="289">
        <v>140</v>
      </c>
      <c r="S5" s="289">
        <v>178</v>
      </c>
      <c r="T5" s="900">
        <v>145.84</v>
      </c>
    </row>
    <row r="6" spans="1:20" x14ac:dyDescent="0.25">
      <c r="A6" s="527"/>
      <c r="B6" s="265" t="s">
        <v>96</v>
      </c>
      <c r="C6" s="323">
        <v>42</v>
      </c>
      <c r="D6" s="323">
        <v>62</v>
      </c>
      <c r="E6" s="323">
        <v>66</v>
      </c>
      <c r="F6" s="323">
        <v>37</v>
      </c>
      <c r="G6" s="323">
        <v>56</v>
      </c>
      <c r="H6" s="323">
        <v>94</v>
      </c>
      <c r="I6" s="323">
        <v>71</v>
      </c>
      <c r="J6" s="323">
        <v>81</v>
      </c>
      <c r="K6" s="323">
        <v>99</v>
      </c>
      <c r="L6" s="323">
        <v>68</v>
      </c>
      <c r="M6" s="323">
        <v>101</v>
      </c>
      <c r="N6" s="323">
        <v>142</v>
      </c>
      <c r="O6" s="291">
        <v>88</v>
      </c>
      <c r="P6" s="289">
        <v>111</v>
      </c>
      <c r="Q6" s="289">
        <v>116</v>
      </c>
      <c r="R6" s="289">
        <v>108</v>
      </c>
      <c r="S6" s="289">
        <v>114</v>
      </c>
      <c r="T6" s="808">
        <v>103</v>
      </c>
    </row>
    <row r="7" spans="1:20" x14ac:dyDescent="0.25">
      <c r="A7" s="527"/>
      <c r="B7" s="265" t="s">
        <v>97</v>
      </c>
      <c r="C7" s="323">
        <v>55</v>
      </c>
      <c r="D7" s="323">
        <v>58</v>
      </c>
      <c r="E7" s="323">
        <v>69</v>
      </c>
      <c r="F7" s="323">
        <v>68</v>
      </c>
      <c r="G7" s="323">
        <v>73</v>
      </c>
      <c r="H7" s="323">
        <v>124</v>
      </c>
      <c r="I7" s="323">
        <v>100</v>
      </c>
      <c r="J7" s="323">
        <v>83</v>
      </c>
      <c r="K7" s="323">
        <v>112</v>
      </c>
      <c r="L7" s="323">
        <v>88</v>
      </c>
      <c r="M7" s="323">
        <v>125</v>
      </c>
      <c r="N7" s="323">
        <v>116</v>
      </c>
      <c r="O7" s="291">
        <v>92</v>
      </c>
      <c r="P7" s="289">
        <v>77</v>
      </c>
      <c r="Q7" s="289">
        <v>88</v>
      </c>
      <c r="R7" s="289">
        <v>89</v>
      </c>
      <c r="S7" s="289">
        <v>96</v>
      </c>
      <c r="T7" s="808">
        <v>96</v>
      </c>
    </row>
    <row r="8" spans="1:20" x14ac:dyDescent="0.25">
      <c r="A8" s="527"/>
      <c r="B8" s="265" t="s">
        <v>65</v>
      </c>
      <c r="C8" s="323">
        <f>SUM(C4:C7)</f>
        <v>357</v>
      </c>
      <c r="D8" s="290">
        <f t="shared" ref="D8:T8" si="0">SUM(D4:D7)</f>
        <v>410</v>
      </c>
      <c r="E8" s="290">
        <f t="shared" si="0"/>
        <v>547</v>
      </c>
      <c r="F8" s="290">
        <f t="shared" si="0"/>
        <v>435</v>
      </c>
      <c r="G8" s="290">
        <f t="shared" si="0"/>
        <v>476</v>
      </c>
      <c r="H8" s="290">
        <f t="shared" si="0"/>
        <v>687</v>
      </c>
      <c r="I8" s="290">
        <f t="shared" si="0"/>
        <v>708</v>
      </c>
      <c r="J8" s="290">
        <f t="shared" si="0"/>
        <v>658</v>
      </c>
      <c r="K8" s="290">
        <f t="shared" si="0"/>
        <v>790</v>
      </c>
      <c r="L8" s="290">
        <f t="shared" si="0"/>
        <v>584</v>
      </c>
      <c r="M8" s="290">
        <f t="shared" si="0"/>
        <v>768</v>
      </c>
      <c r="N8" s="290">
        <f t="shared" si="0"/>
        <v>1036</v>
      </c>
      <c r="O8" s="300">
        <f>SUM(O4:O7)</f>
        <v>637</v>
      </c>
      <c r="P8" s="300">
        <f>SUM(P4:P7)</f>
        <v>724</v>
      </c>
      <c r="Q8" s="300">
        <v>771</v>
      </c>
      <c r="R8" s="300">
        <v>716</v>
      </c>
      <c r="S8" s="300">
        <v>730</v>
      </c>
      <c r="T8" s="885">
        <f t="shared" si="0"/>
        <v>690.84</v>
      </c>
    </row>
    <row r="9" spans="1:20" x14ac:dyDescent="0.25">
      <c r="A9" s="527"/>
      <c r="B9" s="265" t="s">
        <v>66</v>
      </c>
      <c r="C9" s="323">
        <f>(C8/$C$8)*100</f>
        <v>100</v>
      </c>
      <c r="D9" s="290">
        <f t="shared" ref="D9:T9" si="1">(D8/$C$8)*100</f>
        <v>114.84593837535013</v>
      </c>
      <c r="E9" s="290">
        <f t="shared" si="1"/>
        <v>153.22128851540617</v>
      </c>
      <c r="F9" s="290">
        <f t="shared" si="1"/>
        <v>121.84873949579831</v>
      </c>
      <c r="G9" s="290">
        <f t="shared" si="1"/>
        <v>133.33333333333331</v>
      </c>
      <c r="H9" s="290">
        <f t="shared" si="1"/>
        <v>192.43697478991598</v>
      </c>
      <c r="I9" s="290">
        <f t="shared" si="1"/>
        <v>198.31932773109244</v>
      </c>
      <c r="J9" s="290">
        <f t="shared" si="1"/>
        <v>184.31372549019608</v>
      </c>
      <c r="K9" s="290">
        <f t="shared" si="1"/>
        <v>221.28851540616247</v>
      </c>
      <c r="L9" s="290">
        <f t="shared" si="1"/>
        <v>163.58543417366946</v>
      </c>
      <c r="M9" s="290">
        <f t="shared" si="1"/>
        <v>215.12605042016807</v>
      </c>
      <c r="N9" s="290">
        <f t="shared" si="1"/>
        <v>290.19607843137254</v>
      </c>
      <c r="O9" s="300">
        <f>(O8/$C$8)*100</f>
        <v>178.43137254901961</v>
      </c>
      <c r="P9" s="300">
        <f>(P8/$C$8)*100</f>
        <v>202.80112044817926</v>
      </c>
      <c r="Q9" s="300">
        <v>215.96638655462183</v>
      </c>
      <c r="R9" s="300">
        <v>200.56022408963585</v>
      </c>
      <c r="S9" s="300">
        <v>204.48179271708682</v>
      </c>
      <c r="T9" s="885">
        <f t="shared" si="1"/>
        <v>193.51260504201682</v>
      </c>
    </row>
    <row r="10" spans="1:20" x14ac:dyDescent="0.25">
      <c r="A10" s="527" t="s">
        <v>110</v>
      </c>
      <c r="B10" s="265" t="s">
        <v>98</v>
      </c>
      <c r="C10" s="323">
        <v>14</v>
      </c>
      <c r="D10" s="323">
        <v>26</v>
      </c>
      <c r="E10" s="323">
        <v>31</v>
      </c>
      <c r="F10" s="323">
        <v>35</v>
      </c>
      <c r="G10" s="323">
        <v>48</v>
      </c>
      <c r="H10" s="323">
        <v>38</v>
      </c>
      <c r="I10" s="323">
        <v>29</v>
      </c>
      <c r="J10" s="323">
        <v>56</v>
      </c>
      <c r="K10" s="323">
        <v>64</v>
      </c>
      <c r="L10" s="323">
        <v>36</v>
      </c>
      <c r="M10" s="323">
        <v>60</v>
      </c>
      <c r="N10" s="323">
        <v>31</v>
      </c>
      <c r="O10" s="291">
        <v>45</v>
      </c>
      <c r="P10" s="289">
        <v>14</v>
      </c>
      <c r="Q10" s="289">
        <v>24</v>
      </c>
      <c r="R10" s="289">
        <v>41</v>
      </c>
      <c r="S10" s="289">
        <v>29</v>
      </c>
      <c r="T10" s="808">
        <v>43</v>
      </c>
    </row>
    <row r="11" spans="1:20" x14ac:dyDescent="0.25">
      <c r="A11" s="527"/>
      <c r="B11" s="265" t="s">
        <v>135</v>
      </c>
      <c r="C11" s="323" t="s">
        <v>134</v>
      </c>
      <c r="D11" s="323" t="s">
        <v>134</v>
      </c>
      <c r="E11" s="323" t="s">
        <v>134</v>
      </c>
      <c r="F11" s="323" t="s">
        <v>134</v>
      </c>
      <c r="G11" s="323" t="s">
        <v>134</v>
      </c>
      <c r="H11" s="323" t="s">
        <v>134</v>
      </c>
      <c r="I11" s="323" t="s">
        <v>134</v>
      </c>
      <c r="J11" s="323" t="s">
        <v>134</v>
      </c>
      <c r="K11" s="323" t="s">
        <v>134</v>
      </c>
      <c r="L11" s="323" t="s">
        <v>134</v>
      </c>
      <c r="M11" s="323" t="s">
        <v>134</v>
      </c>
      <c r="N11" s="323">
        <v>235</v>
      </c>
      <c r="O11" s="291">
        <v>169</v>
      </c>
      <c r="P11" s="289">
        <v>212</v>
      </c>
      <c r="Q11" s="289">
        <v>216</v>
      </c>
      <c r="R11" s="289">
        <v>197</v>
      </c>
      <c r="S11" s="289">
        <v>328</v>
      </c>
      <c r="T11" s="808">
        <v>261</v>
      </c>
    </row>
    <row r="12" spans="1:20" x14ac:dyDescent="0.25">
      <c r="A12" s="527"/>
      <c r="B12" s="265" t="s">
        <v>99</v>
      </c>
      <c r="C12" s="323">
        <v>41</v>
      </c>
      <c r="D12" s="323">
        <v>49</v>
      </c>
      <c r="E12" s="323">
        <v>39</v>
      </c>
      <c r="F12" s="323">
        <v>39</v>
      </c>
      <c r="G12" s="323">
        <v>30</v>
      </c>
      <c r="H12" s="323">
        <v>45</v>
      </c>
      <c r="I12" s="323">
        <v>65</v>
      </c>
      <c r="J12" s="323">
        <v>92</v>
      </c>
      <c r="K12" s="323">
        <v>120</v>
      </c>
      <c r="L12" s="323">
        <v>82</v>
      </c>
      <c r="M12" s="323">
        <v>119</v>
      </c>
      <c r="N12" s="323">
        <v>77</v>
      </c>
      <c r="O12" s="291">
        <v>71</v>
      </c>
      <c r="P12" s="289">
        <v>85</v>
      </c>
      <c r="Q12" s="289">
        <v>69</v>
      </c>
      <c r="R12" s="289">
        <v>45</v>
      </c>
      <c r="S12" s="289">
        <v>89</v>
      </c>
      <c r="T12" s="808">
        <v>48</v>
      </c>
    </row>
    <row r="13" spans="1:20" x14ac:dyDescent="0.25">
      <c r="A13" s="527"/>
      <c r="B13" s="265" t="s">
        <v>100</v>
      </c>
      <c r="C13" s="323">
        <v>58</v>
      </c>
      <c r="D13" s="323">
        <v>44</v>
      </c>
      <c r="E13" s="323">
        <v>49</v>
      </c>
      <c r="F13" s="323">
        <v>52</v>
      </c>
      <c r="G13" s="323">
        <v>58</v>
      </c>
      <c r="H13" s="323">
        <v>61</v>
      </c>
      <c r="I13" s="323">
        <v>60</v>
      </c>
      <c r="J13" s="323">
        <v>65</v>
      </c>
      <c r="K13" s="323">
        <v>90</v>
      </c>
      <c r="L13" s="323">
        <v>77</v>
      </c>
      <c r="M13" s="323">
        <v>64</v>
      </c>
      <c r="N13" s="323">
        <v>90</v>
      </c>
      <c r="O13" s="291">
        <v>82</v>
      </c>
      <c r="P13" s="289">
        <v>99</v>
      </c>
      <c r="Q13" s="289">
        <v>96</v>
      </c>
      <c r="R13" s="289">
        <v>64</v>
      </c>
      <c r="S13" s="289">
        <v>114</v>
      </c>
      <c r="T13" s="808">
        <v>86</v>
      </c>
    </row>
    <row r="14" spans="1:20" x14ac:dyDescent="0.25">
      <c r="A14" s="527"/>
      <c r="B14" s="265" t="s">
        <v>101</v>
      </c>
      <c r="C14" s="323">
        <v>61</v>
      </c>
      <c r="D14" s="323">
        <v>63</v>
      </c>
      <c r="E14" s="323">
        <v>76</v>
      </c>
      <c r="F14" s="323">
        <v>66</v>
      </c>
      <c r="G14" s="323">
        <v>56</v>
      </c>
      <c r="H14" s="323">
        <v>75</v>
      </c>
      <c r="I14" s="323">
        <v>95</v>
      </c>
      <c r="J14" s="323">
        <v>76</v>
      </c>
      <c r="K14" s="323">
        <v>117</v>
      </c>
      <c r="L14" s="323">
        <v>98</v>
      </c>
      <c r="M14" s="323">
        <v>113</v>
      </c>
      <c r="N14" s="323">
        <v>208</v>
      </c>
      <c r="O14" s="291">
        <v>96</v>
      </c>
      <c r="P14" s="289">
        <v>234</v>
      </c>
      <c r="Q14" s="289">
        <v>123</v>
      </c>
      <c r="R14" s="289">
        <v>153</v>
      </c>
      <c r="S14" s="289">
        <v>188</v>
      </c>
      <c r="T14" s="808">
        <v>131</v>
      </c>
    </row>
    <row r="15" spans="1:20" x14ac:dyDescent="0.25">
      <c r="A15" s="527"/>
      <c r="B15" s="265" t="s">
        <v>111</v>
      </c>
      <c r="C15" s="323">
        <v>70</v>
      </c>
      <c r="D15" s="323">
        <v>76</v>
      </c>
      <c r="E15" s="323">
        <v>92</v>
      </c>
      <c r="F15" s="323">
        <v>99</v>
      </c>
      <c r="G15" s="323">
        <v>66</v>
      </c>
      <c r="H15" s="323">
        <v>93</v>
      </c>
      <c r="I15" s="323">
        <v>95</v>
      </c>
      <c r="J15" s="323">
        <v>110</v>
      </c>
      <c r="K15" s="323">
        <v>128</v>
      </c>
      <c r="L15" s="323">
        <v>131</v>
      </c>
      <c r="M15" s="323">
        <v>169</v>
      </c>
      <c r="N15" s="323">
        <v>201</v>
      </c>
      <c r="O15" s="291">
        <v>151</v>
      </c>
      <c r="P15" s="289">
        <v>230</v>
      </c>
      <c r="Q15" s="289">
        <v>143</v>
      </c>
      <c r="R15" s="289">
        <v>185</v>
      </c>
      <c r="S15" s="289">
        <v>198</v>
      </c>
      <c r="T15" s="808">
        <v>197</v>
      </c>
    </row>
    <row r="16" spans="1:20" x14ac:dyDescent="0.25">
      <c r="A16" s="527"/>
      <c r="B16" s="265" t="s">
        <v>103</v>
      </c>
      <c r="C16" s="323">
        <v>7</v>
      </c>
      <c r="D16" s="323">
        <v>3</v>
      </c>
      <c r="E16" s="323">
        <v>3</v>
      </c>
      <c r="F16" s="323">
        <v>18</v>
      </c>
      <c r="G16" s="323">
        <v>14</v>
      </c>
      <c r="H16" s="323">
        <v>12</v>
      </c>
      <c r="I16" s="323">
        <v>3</v>
      </c>
      <c r="J16" s="323">
        <v>8</v>
      </c>
      <c r="K16" s="323">
        <v>2</v>
      </c>
      <c r="L16" s="323">
        <v>4</v>
      </c>
      <c r="M16" s="323">
        <v>0</v>
      </c>
      <c r="N16" s="323">
        <v>2</v>
      </c>
      <c r="O16" s="291">
        <v>1</v>
      </c>
      <c r="P16" s="289">
        <v>9</v>
      </c>
      <c r="Q16" s="289">
        <v>15</v>
      </c>
      <c r="R16" s="289">
        <v>12</v>
      </c>
      <c r="S16" s="289">
        <v>9</v>
      </c>
      <c r="T16" s="808">
        <v>12</v>
      </c>
    </row>
    <row r="17" spans="1:20" x14ac:dyDescent="0.25">
      <c r="A17" s="527"/>
      <c r="B17" s="265" t="s">
        <v>65</v>
      </c>
      <c r="C17" s="323">
        <f>SUM(C10:C16)</f>
        <v>251</v>
      </c>
      <c r="D17" s="290">
        <f t="shared" ref="D17:T17" si="2">SUM(D10:D16)</f>
        <v>261</v>
      </c>
      <c r="E17" s="290">
        <f t="shared" si="2"/>
        <v>290</v>
      </c>
      <c r="F17" s="290">
        <f t="shared" si="2"/>
        <v>309</v>
      </c>
      <c r="G17" s="290">
        <f t="shared" si="2"/>
        <v>272</v>
      </c>
      <c r="H17" s="290">
        <f t="shared" si="2"/>
        <v>324</v>
      </c>
      <c r="I17" s="290">
        <f t="shared" si="2"/>
        <v>347</v>
      </c>
      <c r="J17" s="290">
        <f t="shared" si="2"/>
        <v>407</v>
      </c>
      <c r="K17" s="290">
        <f t="shared" si="2"/>
        <v>521</v>
      </c>
      <c r="L17" s="290">
        <f t="shared" si="2"/>
        <v>428</v>
      </c>
      <c r="M17" s="290">
        <f t="shared" si="2"/>
        <v>525</v>
      </c>
      <c r="N17" s="290">
        <f t="shared" si="2"/>
        <v>844</v>
      </c>
      <c r="O17" s="300">
        <f>SUM(O10:O16)</f>
        <v>615</v>
      </c>
      <c r="P17" s="300">
        <f>SUM(P10:P16)</f>
        <v>883</v>
      </c>
      <c r="Q17" s="300">
        <v>686</v>
      </c>
      <c r="R17" s="300">
        <v>697</v>
      </c>
      <c r="S17" s="300">
        <v>955</v>
      </c>
      <c r="T17" s="885">
        <f t="shared" si="2"/>
        <v>778</v>
      </c>
    </row>
    <row r="18" spans="1:20" x14ac:dyDescent="0.25">
      <c r="A18" s="527"/>
      <c r="B18" s="265" t="s">
        <v>66</v>
      </c>
      <c r="C18" s="323">
        <f>(C17/$C$17)*100</f>
        <v>100</v>
      </c>
      <c r="D18" s="290">
        <f t="shared" ref="D18:T18" si="3">(D17/$C$17)*100</f>
        <v>103.98406374501991</v>
      </c>
      <c r="E18" s="290">
        <f t="shared" si="3"/>
        <v>115.53784860557769</v>
      </c>
      <c r="F18" s="290">
        <f t="shared" si="3"/>
        <v>123.10756972111554</v>
      </c>
      <c r="G18" s="290">
        <f t="shared" si="3"/>
        <v>108.36653386454182</v>
      </c>
      <c r="H18" s="290">
        <f t="shared" si="3"/>
        <v>129.0836653386454</v>
      </c>
      <c r="I18" s="290">
        <f t="shared" si="3"/>
        <v>138.24701195219126</v>
      </c>
      <c r="J18" s="290">
        <f t="shared" si="3"/>
        <v>162.15139442231074</v>
      </c>
      <c r="K18" s="290">
        <f t="shared" si="3"/>
        <v>207.56972111553785</v>
      </c>
      <c r="L18" s="290">
        <f t="shared" si="3"/>
        <v>170.51792828685259</v>
      </c>
      <c r="M18" s="290">
        <f t="shared" si="3"/>
        <v>209.1633466135458</v>
      </c>
      <c r="N18" s="290">
        <f t="shared" si="3"/>
        <v>336.25498007968127</v>
      </c>
      <c r="O18" s="300">
        <f>(O17/$C$17)*100</f>
        <v>245.0199203187251</v>
      </c>
      <c r="P18" s="300">
        <f>(P17/$C$17)*100</f>
        <v>351.79282868525894</v>
      </c>
      <c r="Q18" s="300">
        <v>273.3067729083665</v>
      </c>
      <c r="R18" s="300">
        <v>277.68924302788844</v>
      </c>
      <c r="S18" s="300">
        <v>380.47808764940243</v>
      </c>
      <c r="T18" s="885">
        <f t="shared" si="3"/>
        <v>309.9601593625498</v>
      </c>
    </row>
    <row r="19" spans="1:20" ht="14.25" customHeight="1" x14ac:dyDescent="0.25">
      <c r="A19" s="527" t="s">
        <v>440</v>
      </c>
      <c r="B19" s="328" t="s">
        <v>65</v>
      </c>
      <c r="C19" s="266">
        <f>SUM(C8,C17)</f>
        <v>608</v>
      </c>
      <c r="D19" s="292">
        <f t="shared" ref="D19:T19" si="4">SUM(D8,D17)</f>
        <v>671</v>
      </c>
      <c r="E19" s="292">
        <f t="shared" si="4"/>
        <v>837</v>
      </c>
      <c r="F19" s="292">
        <f t="shared" si="4"/>
        <v>744</v>
      </c>
      <c r="G19" s="292">
        <f t="shared" si="4"/>
        <v>748</v>
      </c>
      <c r="H19" s="292">
        <f t="shared" si="4"/>
        <v>1011</v>
      </c>
      <c r="I19" s="292">
        <f t="shared" si="4"/>
        <v>1055</v>
      </c>
      <c r="J19" s="292">
        <f t="shared" si="4"/>
        <v>1065</v>
      </c>
      <c r="K19" s="292">
        <f t="shared" si="4"/>
        <v>1311</v>
      </c>
      <c r="L19" s="292">
        <f t="shared" si="4"/>
        <v>1012</v>
      </c>
      <c r="M19" s="292">
        <f t="shared" si="4"/>
        <v>1293</v>
      </c>
      <c r="N19" s="292">
        <f t="shared" si="4"/>
        <v>1880</v>
      </c>
      <c r="O19" s="333">
        <f>SUM(O8,O17)</f>
        <v>1252</v>
      </c>
      <c r="P19" s="333">
        <f>SUM(P8,P17)</f>
        <v>1607</v>
      </c>
      <c r="Q19" s="333">
        <v>1457</v>
      </c>
      <c r="R19" s="333">
        <v>1413</v>
      </c>
      <c r="S19" s="333">
        <v>1685</v>
      </c>
      <c r="T19" s="742">
        <f t="shared" si="4"/>
        <v>1468.8400000000001</v>
      </c>
    </row>
    <row r="20" spans="1:20" ht="15.75" thickBot="1" x14ac:dyDescent="0.3">
      <c r="A20" s="528"/>
      <c r="B20" s="302" t="s">
        <v>66</v>
      </c>
      <c r="C20" s="269">
        <f>(C19/$C$19)*100</f>
        <v>100</v>
      </c>
      <c r="D20" s="293">
        <f t="shared" ref="D20:T20" si="5">(D19/$C$19)*100</f>
        <v>110.36184210526316</v>
      </c>
      <c r="E20" s="293">
        <f t="shared" si="5"/>
        <v>137.66447368421052</v>
      </c>
      <c r="F20" s="293">
        <f t="shared" si="5"/>
        <v>122.36842105263158</v>
      </c>
      <c r="G20" s="293">
        <f t="shared" si="5"/>
        <v>123.0263157894737</v>
      </c>
      <c r="H20" s="293">
        <f t="shared" si="5"/>
        <v>166.28289473684211</v>
      </c>
      <c r="I20" s="293">
        <f t="shared" si="5"/>
        <v>173.51973684210526</v>
      </c>
      <c r="J20" s="293">
        <f t="shared" si="5"/>
        <v>175.16447368421052</v>
      </c>
      <c r="K20" s="293">
        <f t="shared" si="5"/>
        <v>215.625</v>
      </c>
      <c r="L20" s="293">
        <f t="shared" si="5"/>
        <v>166.44736842105263</v>
      </c>
      <c r="M20" s="293">
        <f t="shared" si="5"/>
        <v>212.66447368421052</v>
      </c>
      <c r="N20" s="293">
        <f t="shared" si="5"/>
        <v>309.21052631578948</v>
      </c>
      <c r="O20" s="303">
        <f>(O19/$C$19)*100</f>
        <v>205.92105263157893</v>
      </c>
      <c r="P20" s="303">
        <f>(P19/$C$19)*100</f>
        <v>264.30921052631578</v>
      </c>
      <c r="Q20" s="303">
        <v>239.63815789473685</v>
      </c>
      <c r="R20" s="303">
        <v>232.40131578947367</v>
      </c>
      <c r="S20" s="303">
        <v>277.13815789473688</v>
      </c>
      <c r="T20" s="886">
        <f t="shared" si="5"/>
        <v>241.58552631578951</v>
      </c>
    </row>
    <row r="21" spans="1:20" ht="15.75" thickTop="1" x14ac:dyDescent="0.25">
      <c r="A21" s="270" t="s">
        <v>136</v>
      </c>
    </row>
    <row r="22" spans="1:20" x14ac:dyDescent="0.25">
      <c r="A22" s="240" t="s">
        <v>171</v>
      </c>
      <c r="M22" s="304"/>
      <c r="N22" s="304"/>
      <c r="O22" s="304"/>
    </row>
    <row r="23" spans="1:20" x14ac:dyDescent="0.25">
      <c r="A23" s="240" t="s">
        <v>463</v>
      </c>
    </row>
    <row r="24" spans="1:20" x14ac:dyDescent="0.25">
      <c r="A24" s="240" t="s">
        <v>309</v>
      </c>
    </row>
  </sheetData>
  <mergeCells count="6">
    <mergeCell ref="A19:A20"/>
    <mergeCell ref="A1:T1"/>
    <mergeCell ref="A2:A3"/>
    <mergeCell ref="B2:B3"/>
    <mergeCell ref="A4:A9"/>
    <mergeCell ref="A10:A18"/>
  </mergeCells>
  <pageMargins left="0.70866141732283472" right="0.70866141732283472" top="0.74803149606299213" bottom="0.74803149606299213" header="0.31496062992125984" footer="0.31496062992125984"/>
  <pageSetup paperSize="9" scale="6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P23"/>
  <sheetViews>
    <sheetView zoomScale="75" zoomScaleNormal="75" zoomScalePageLayoutView="75" workbookViewId="0">
      <selection activeCell="Q15" sqref="Q15"/>
    </sheetView>
  </sheetViews>
  <sheetFormatPr defaultRowHeight="15" x14ac:dyDescent="0.25"/>
  <cols>
    <col min="1" max="1" width="18.5" style="1" customWidth="1"/>
    <col min="2" max="2" width="26.1640625" style="1" customWidth="1"/>
    <col min="3" max="3" width="10.1640625" style="1" customWidth="1"/>
    <col min="4" max="4" width="11" style="1" customWidth="1"/>
    <col min="5" max="6" width="10.5" style="1" customWidth="1"/>
    <col min="7" max="7" width="11" style="461" customWidth="1"/>
    <col min="8" max="16384" width="9.33203125" style="1"/>
  </cols>
  <sheetData>
    <row r="1" spans="1:7" ht="31.5" customHeight="1" thickTop="1" x14ac:dyDescent="0.25">
      <c r="A1" s="529" t="s">
        <v>362</v>
      </c>
      <c r="B1" s="530"/>
      <c r="C1" s="530"/>
      <c r="D1" s="531"/>
      <c r="E1" s="531"/>
      <c r="F1" s="531"/>
      <c r="G1" s="532"/>
    </row>
    <row r="2" spans="1:7" x14ac:dyDescent="0.25">
      <c r="A2" s="533" t="s">
        <v>104</v>
      </c>
      <c r="B2" s="534" t="s">
        <v>439</v>
      </c>
      <c r="C2" s="332" t="s">
        <v>455</v>
      </c>
      <c r="D2" s="332" t="s">
        <v>456</v>
      </c>
      <c r="E2" s="332" t="s">
        <v>456</v>
      </c>
      <c r="F2" s="431" t="s">
        <v>456</v>
      </c>
      <c r="G2" s="898" t="s">
        <v>458</v>
      </c>
    </row>
    <row r="3" spans="1:7" x14ac:dyDescent="0.25">
      <c r="A3" s="533"/>
      <c r="B3" s="534"/>
      <c r="C3" s="294">
        <v>41671</v>
      </c>
      <c r="D3" s="295">
        <v>41913</v>
      </c>
      <c r="E3" s="288">
        <v>42339</v>
      </c>
      <c r="F3" s="288">
        <v>42705</v>
      </c>
      <c r="G3" s="888">
        <v>43101</v>
      </c>
    </row>
    <row r="4" spans="1:7" x14ac:dyDescent="0.25">
      <c r="A4" s="527" t="s">
        <v>108</v>
      </c>
      <c r="B4" s="265" t="s">
        <v>18</v>
      </c>
      <c r="C4" s="283">
        <v>211</v>
      </c>
      <c r="D4" s="265">
        <v>182</v>
      </c>
      <c r="E4" s="289">
        <v>186</v>
      </c>
      <c r="F4" s="289">
        <v>173</v>
      </c>
      <c r="G4" s="900">
        <v>228</v>
      </c>
    </row>
    <row r="5" spans="1:7" x14ac:dyDescent="0.25">
      <c r="A5" s="527"/>
      <c r="B5" s="265" t="s">
        <v>95</v>
      </c>
      <c r="C5" s="283">
        <v>56</v>
      </c>
      <c r="D5" s="265">
        <v>71</v>
      </c>
      <c r="E5" s="289">
        <v>86</v>
      </c>
      <c r="F5" s="289">
        <v>78</v>
      </c>
      <c r="G5" s="900">
        <v>81.799999999999983</v>
      </c>
    </row>
    <row r="6" spans="1:7" x14ac:dyDescent="0.25">
      <c r="A6" s="527"/>
      <c r="B6" s="265" t="s">
        <v>96</v>
      </c>
      <c r="C6" s="283">
        <v>62</v>
      </c>
      <c r="D6" s="265">
        <v>83</v>
      </c>
      <c r="E6" s="289">
        <v>86</v>
      </c>
      <c r="F6" s="289">
        <v>86</v>
      </c>
      <c r="G6" s="900">
        <v>82</v>
      </c>
    </row>
    <row r="7" spans="1:7" x14ac:dyDescent="0.25">
      <c r="A7" s="527"/>
      <c r="B7" s="265" t="s">
        <v>97</v>
      </c>
      <c r="C7" s="283">
        <v>47</v>
      </c>
      <c r="D7" s="265">
        <v>36</v>
      </c>
      <c r="E7" s="289">
        <v>58</v>
      </c>
      <c r="F7" s="289">
        <v>46</v>
      </c>
      <c r="G7" s="900">
        <v>49</v>
      </c>
    </row>
    <row r="8" spans="1:7" x14ac:dyDescent="0.25">
      <c r="A8" s="527"/>
      <c r="B8" s="265" t="s">
        <v>65</v>
      </c>
      <c r="C8" s="283">
        <f>SUM(C4:C7)</f>
        <v>376</v>
      </c>
      <c r="D8" s="283">
        <f>SUM(D4:D7)</f>
        <v>372</v>
      </c>
      <c r="E8" s="283">
        <f>SUM(E4:E7)</f>
        <v>416</v>
      </c>
      <c r="F8" s="291">
        <v>383</v>
      </c>
      <c r="G8" s="885">
        <f>SUM(G4:G7)</f>
        <v>440.79999999999995</v>
      </c>
    </row>
    <row r="9" spans="1:7" x14ac:dyDescent="0.25">
      <c r="A9" s="527"/>
      <c r="B9" s="265" t="s">
        <v>66</v>
      </c>
      <c r="C9" s="290">
        <f>(C8/$C$8)*100</f>
        <v>100</v>
      </c>
      <c r="D9" s="290">
        <f t="shared" ref="D9:G9" si="0">(D8/$C$8)*100</f>
        <v>98.936170212765958</v>
      </c>
      <c r="E9" s="290">
        <f t="shared" si="0"/>
        <v>110.63829787234043</v>
      </c>
      <c r="F9" s="300">
        <v>101.86170212765957</v>
      </c>
      <c r="G9" s="885">
        <f t="shared" si="0"/>
        <v>117.23404255319147</v>
      </c>
    </row>
    <row r="10" spans="1:7" x14ac:dyDescent="0.25">
      <c r="A10" s="527" t="s">
        <v>110</v>
      </c>
      <c r="B10" s="265" t="s">
        <v>98</v>
      </c>
      <c r="C10" s="283">
        <v>29</v>
      </c>
      <c r="D10" s="265">
        <v>26</v>
      </c>
      <c r="E10" s="289">
        <v>38</v>
      </c>
      <c r="F10" s="289">
        <v>51</v>
      </c>
      <c r="G10" s="808">
        <v>67</v>
      </c>
    </row>
    <row r="11" spans="1:7" x14ac:dyDescent="0.25">
      <c r="A11" s="527"/>
      <c r="B11" s="265" t="s">
        <v>135</v>
      </c>
      <c r="C11" s="265">
        <v>383</v>
      </c>
      <c r="D11" s="265">
        <v>245</v>
      </c>
      <c r="E11" s="289">
        <v>305</v>
      </c>
      <c r="F11" s="289">
        <v>368</v>
      </c>
      <c r="G11" s="808">
        <v>353</v>
      </c>
    </row>
    <row r="12" spans="1:7" x14ac:dyDescent="0.25">
      <c r="A12" s="527"/>
      <c r="B12" s="265" t="s">
        <v>99</v>
      </c>
      <c r="C12" s="283">
        <v>83</v>
      </c>
      <c r="D12" s="296">
        <v>108</v>
      </c>
      <c r="E12" s="297">
        <v>64</v>
      </c>
      <c r="F12" s="297">
        <v>96</v>
      </c>
      <c r="G12" s="808">
        <v>98</v>
      </c>
    </row>
    <row r="13" spans="1:7" x14ac:dyDescent="0.25">
      <c r="A13" s="527"/>
      <c r="B13" s="265" t="s">
        <v>100</v>
      </c>
      <c r="C13" s="283">
        <v>90</v>
      </c>
      <c r="D13" s="298">
        <v>64</v>
      </c>
      <c r="E13" s="299">
        <v>77</v>
      </c>
      <c r="F13" s="299">
        <v>101</v>
      </c>
      <c r="G13" s="889">
        <v>102</v>
      </c>
    </row>
    <row r="14" spans="1:7" x14ac:dyDescent="0.25">
      <c r="A14" s="527"/>
      <c r="B14" s="265" t="s">
        <v>101</v>
      </c>
      <c r="C14" s="283">
        <v>146</v>
      </c>
      <c r="D14" s="298">
        <v>108</v>
      </c>
      <c r="E14" s="299">
        <v>78</v>
      </c>
      <c r="F14" s="299">
        <v>96</v>
      </c>
      <c r="G14" s="808">
        <v>84</v>
      </c>
    </row>
    <row r="15" spans="1:7" x14ac:dyDescent="0.25">
      <c r="A15" s="527"/>
      <c r="B15" s="265" t="s">
        <v>111</v>
      </c>
      <c r="C15" s="283">
        <v>145</v>
      </c>
      <c r="D15" s="298">
        <v>88</v>
      </c>
      <c r="E15" s="299">
        <v>115</v>
      </c>
      <c r="F15" s="299">
        <v>158</v>
      </c>
      <c r="G15" s="808">
        <v>204</v>
      </c>
    </row>
    <row r="16" spans="1:7" x14ac:dyDescent="0.25">
      <c r="A16" s="527"/>
      <c r="B16" s="265" t="s">
        <v>543</v>
      </c>
      <c r="C16" s="283">
        <v>43</v>
      </c>
      <c r="D16" s="298">
        <v>4</v>
      </c>
      <c r="E16" s="299">
        <v>8</v>
      </c>
      <c r="F16" s="445" t="s">
        <v>544</v>
      </c>
      <c r="G16" s="901">
        <v>7</v>
      </c>
    </row>
    <row r="17" spans="1:16" x14ac:dyDescent="0.25">
      <c r="A17" s="527"/>
      <c r="B17" s="265" t="s">
        <v>65</v>
      </c>
      <c r="C17" s="283">
        <f>SUM(C10:C16)</f>
        <v>919</v>
      </c>
      <c r="D17" s="283">
        <f t="shared" ref="D17:G17" si="1">SUM(D10:D16)</f>
        <v>643</v>
      </c>
      <c r="E17" s="283">
        <f t="shared" si="1"/>
        <v>685</v>
      </c>
      <c r="F17" s="291">
        <v>875</v>
      </c>
      <c r="G17" s="761">
        <f t="shared" si="1"/>
        <v>915</v>
      </c>
    </row>
    <row r="18" spans="1:16" x14ac:dyDescent="0.25">
      <c r="A18" s="527"/>
      <c r="B18" s="265" t="s">
        <v>66</v>
      </c>
      <c r="C18" s="290">
        <f>(C17/$C$17)*100</f>
        <v>100</v>
      </c>
      <c r="D18" s="290">
        <f t="shared" ref="D18:G18" si="2">(D17/$C$17)*100</f>
        <v>69.967355821545169</v>
      </c>
      <c r="E18" s="300">
        <f t="shared" si="2"/>
        <v>74.537540805223074</v>
      </c>
      <c r="F18" s="300">
        <v>95.212187159956471</v>
      </c>
      <c r="G18" s="885">
        <f t="shared" si="2"/>
        <v>99.564744287268766</v>
      </c>
    </row>
    <row r="19" spans="1:16" ht="25.9" customHeight="1" x14ac:dyDescent="0.25">
      <c r="A19" s="527" t="s">
        <v>440</v>
      </c>
      <c r="B19" s="301" t="s">
        <v>65</v>
      </c>
      <c r="C19" s="266">
        <f>SUM(C8,C17)</f>
        <v>1295</v>
      </c>
      <c r="D19" s="266">
        <f t="shared" ref="D19:E19" si="3">SUM(D8,D17)</f>
        <v>1015</v>
      </c>
      <c r="E19" s="266">
        <f t="shared" si="3"/>
        <v>1101</v>
      </c>
      <c r="F19" s="267">
        <v>1258</v>
      </c>
      <c r="G19" s="742">
        <f>SUM(G8,G17)</f>
        <v>1355.8</v>
      </c>
    </row>
    <row r="20" spans="1:16" ht="15.75" thickBot="1" x14ac:dyDescent="0.3">
      <c r="A20" s="528"/>
      <c r="B20" s="302" t="s">
        <v>66</v>
      </c>
      <c r="C20" s="293">
        <f>(C19/$C$19)*100</f>
        <v>100</v>
      </c>
      <c r="D20" s="293">
        <f t="shared" ref="D20:G20" si="4">(D19/$C$19)*100</f>
        <v>78.378378378378372</v>
      </c>
      <c r="E20" s="303">
        <f t="shared" si="4"/>
        <v>85.019305019305023</v>
      </c>
      <c r="F20" s="303">
        <v>97.142857142857139</v>
      </c>
      <c r="G20" s="886">
        <f t="shared" si="4"/>
        <v>104.69498069498069</v>
      </c>
    </row>
    <row r="21" spans="1:16" ht="15.75" thickTop="1" x14ac:dyDescent="0.25">
      <c r="A21" s="6" t="s">
        <v>136</v>
      </c>
    </row>
    <row r="22" spans="1:16" x14ac:dyDescent="0.25">
      <c r="A22" s="383" t="s">
        <v>460</v>
      </c>
      <c r="N22" s="15"/>
      <c r="O22" s="15"/>
      <c r="P22" s="15"/>
    </row>
    <row r="23" spans="1:16" x14ac:dyDescent="0.25">
      <c r="A23" s="540" t="s">
        <v>461</v>
      </c>
      <c r="B23" s="500"/>
      <c r="C23" s="500"/>
      <c r="D23" s="500"/>
      <c r="E23" s="500"/>
      <c r="F23" s="500"/>
      <c r="G23" s="500"/>
    </row>
  </sheetData>
  <mergeCells count="7">
    <mergeCell ref="A23:G23"/>
    <mergeCell ref="A19:A20"/>
    <mergeCell ref="A1:G1"/>
    <mergeCell ref="A2:A3"/>
    <mergeCell ref="B2:B3"/>
    <mergeCell ref="A4:A9"/>
    <mergeCell ref="A10:A18"/>
  </mergeCells>
  <pageMargins left="0.70866141732283472" right="0.70866141732283472" top="0.74803149606299213" bottom="0.74803149606299213" header="0.31496062992125984" footer="0.31496062992125984"/>
  <pageSetup paperSize="9" scale="62"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K23"/>
  <sheetViews>
    <sheetView zoomScale="75" zoomScaleNormal="75" zoomScalePageLayoutView="75" workbookViewId="0">
      <selection sqref="A1:G1"/>
    </sheetView>
  </sheetViews>
  <sheetFormatPr defaultRowHeight="15" x14ac:dyDescent="0.25"/>
  <cols>
    <col min="1" max="1" width="18.5" style="240" customWidth="1"/>
    <col min="2" max="2" width="26.1640625" style="240" customWidth="1"/>
    <col min="3" max="3" width="10.1640625" style="240" customWidth="1"/>
    <col min="4" max="4" width="11" style="240" customWidth="1"/>
    <col min="5" max="5" width="10.5" style="240" customWidth="1"/>
    <col min="6" max="6" width="10.5" style="430" customWidth="1"/>
    <col min="7" max="7" width="11" style="461" customWidth="1"/>
    <col min="8" max="16384" width="9.33203125" style="240"/>
  </cols>
  <sheetData>
    <row r="1" spans="1:7" ht="31.5" customHeight="1" thickTop="1" x14ac:dyDescent="0.25">
      <c r="A1" s="529" t="s">
        <v>363</v>
      </c>
      <c r="B1" s="530"/>
      <c r="C1" s="530"/>
      <c r="D1" s="531"/>
      <c r="E1" s="531"/>
      <c r="F1" s="531"/>
      <c r="G1" s="532"/>
    </row>
    <row r="2" spans="1:7" x14ac:dyDescent="0.25">
      <c r="A2" s="533" t="s">
        <v>104</v>
      </c>
      <c r="B2" s="534" t="s">
        <v>439</v>
      </c>
      <c r="C2" s="332" t="s">
        <v>455</v>
      </c>
      <c r="D2" s="332" t="s">
        <v>456</v>
      </c>
      <c r="E2" s="332" t="s">
        <v>456</v>
      </c>
      <c r="F2" s="431" t="s">
        <v>456</v>
      </c>
      <c r="G2" s="898" t="s">
        <v>458</v>
      </c>
    </row>
    <row r="3" spans="1:7" x14ac:dyDescent="0.25">
      <c r="A3" s="533"/>
      <c r="B3" s="534"/>
      <c r="C3" s="294">
        <v>41671</v>
      </c>
      <c r="D3" s="295">
        <v>41913</v>
      </c>
      <c r="E3" s="288">
        <v>42339</v>
      </c>
      <c r="F3" s="288">
        <v>42705</v>
      </c>
      <c r="G3" s="888">
        <v>43101</v>
      </c>
    </row>
    <row r="4" spans="1:7" x14ac:dyDescent="0.25">
      <c r="A4" s="527" t="s">
        <v>108</v>
      </c>
      <c r="B4" s="265" t="s">
        <v>18</v>
      </c>
      <c r="C4" s="283">
        <v>276</v>
      </c>
      <c r="D4" s="265">
        <v>225</v>
      </c>
      <c r="E4" s="289">
        <v>313</v>
      </c>
      <c r="F4" s="289">
        <v>290</v>
      </c>
      <c r="G4" s="808">
        <v>300</v>
      </c>
    </row>
    <row r="5" spans="1:7" x14ac:dyDescent="0.25">
      <c r="A5" s="527"/>
      <c r="B5" s="265" t="s">
        <v>95</v>
      </c>
      <c r="C5" s="283">
        <v>143</v>
      </c>
      <c r="D5" s="265">
        <v>178</v>
      </c>
      <c r="E5" s="289">
        <v>165</v>
      </c>
      <c r="F5" s="289">
        <v>180</v>
      </c>
      <c r="G5" s="808">
        <v>228</v>
      </c>
    </row>
    <row r="6" spans="1:7" x14ac:dyDescent="0.25">
      <c r="A6" s="527"/>
      <c r="B6" s="265" t="s">
        <v>96</v>
      </c>
      <c r="C6" s="283">
        <v>80</v>
      </c>
      <c r="D6" s="265">
        <v>68</v>
      </c>
      <c r="E6" s="289">
        <v>103</v>
      </c>
      <c r="F6" s="289">
        <v>105</v>
      </c>
      <c r="G6" s="808">
        <v>115</v>
      </c>
    </row>
    <row r="7" spans="1:7" x14ac:dyDescent="0.25">
      <c r="A7" s="527"/>
      <c r="B7" s="265" t="s">
        <v>97</v>
      </c>
      <c r="C7" s="283">
        <v>93</v>
      </c>
      <c r="D7" s="265">
        <v>103</v>
      </c>
      <c r="E7" s="289">
        <v>114</v>
      </c>
      <c r="F7" s="289">
        <v>93</v>
      </c>
      <c r="G7" s="808">
        <v>139</v>
      </c>
    </row>
    <row r="8" spans="1:7" x14ac:dyDescent="0.25">
      <c r="A8" s="527"/>
      <c r="B8" s="265" t="s">
        <v>65</v>
      </c>
      <c r="C8" s="283">
        <f>SUM(C4:C7)</f>
        <v>592</v>
      </c>
      <c r="D8" s="283">
        <f>SUM(D4:D7)</f>
        <v>574</v>
      </c>
      <c r="E8" s="283">
        <f>SUM(E4:E7)</f>
        <v>695</v>
      </c>
      <c r="F8" s="291">
        <v>668</v>
      </c>
      <c r="G8" s="761">
        <f>SUM(G4:G7)</f>
        <v>782</v>
      </c>
    </row>
    <row r="9" spans="1:7" x14ac:dyDescent="0.25">
      <c r="A9" s="527"/>
      <c r="B9" s="265" t="s">
        <v>66</v>
      </c>
      <c r="C9" s="290">
        <f>(C8/$C$8)*100</f>
        <v>100</v>
      </c>
      <c r="D9" s="290">
        <f t="shared" ref="D9:G9" si="0">(D8/$C$8)*100</f>
        <v>96.959459459459467</v>
      </c>
      <c r="E9" s="290">
        <f t="shared" si="0"/>
        <v>117.39864864864865</v>
      </c>
      <c r="F9" s="300">
        <v>112.83783783783782</v>
      </c>
      <c r="G9" s="885">
        <f t="shared" si="0"/>
        <v>132.09459459459461</v>
      </c>
    </row>
    <row r="10" spans="1:7" x14ac:dyDescent="0.25">
      <c r="A10" s="527" t="s">
        <v>110</v>
      </c>
      <c r="B10" s="265" t="s">
        <v>98</v>
      </c>
      <c r="C10" s="265">
        <v>9</v>
      </c>
      <c r="D10" s="265">
        <v>70</v>
      </c>
      <c r="E10" s="289">
        <v>135</v>
      </c>
      <c r="F10" s="289">
        <v>143</v>
      </c>
      <c r="G10" s="808">
        <v>97</v>
      </c>
    </row>
    <row r="11" spans="1:7" x14ac:dyDescent="0.25">
      <c r="A11" s="527"/>
      <c r="B11" s="265" t="s">
        <v>135</v>
      </c>
      <c r="C11" s="265">
        <v>873</v>
      </c>
      <c r="D11" s="265">
        <v>740</v>
      </c>
      <c r="E11" s="289">
        <v>1058</v>
      </c>
      <c r="F11" s="289">
        <v>851</v>
      </c>
      <c r="G11" s="808">
        <v>1068</v>
      </c>
    </row>
    <row r="12" spans="1:7" x14ac:dyDescent="0.25">
      <c r="A12" s="527"/>
      <c r="B12" s="265" t="s">
        <v>99</v>
      </c>
      <c r="C12" s="283">
        <v>374</v>
      </c>
      <c r="D12" s="296">
        <v>451</v>
      </c>
      <c r="E12" s="297">
        <v>300</v>
      </c>
      <c r="F12" s="297">
        <v>376</v>
      </c>
      <c r="G12" s="808">
        <v>374</v>
      </c>
    </row>
    <row r="13" spans="1:7" x14ac:dyDescent="0.25">
      <c r="A13" s="527"/>
      <c r="B13" s="265" t="s">
        <v>100</v>
      </c>
      <c r="C13" s="283">
        <v>217</v>
      </c>
      <c r="D13" s="298">
        <v>234</v>
      </c>
      <c r="E13" s="299">
        <v>339</v>
      </c>
      <c r="F13" s="299">
        <v>264</v>
      </c>
      <c r="G13" s="889">
        <v>310</v>
      </c>
    </row>
    <row r="14" spans="1:7" x14ac:dyDescent="0.25">
      <c r="A14" s="527"/>
      <c r="B14" s="265" t="s">
        <v>101</v>
      </c>
      <c r="C14" s="283">
        <v>236</v>
      </c>
      <c r="D14" s="298">
        <v>195</v>
      </c>
      <c r="E14" s="299">
        <v>235</v>
      </c>
      <c r="F14" s="299">
        <v>260</v>
      </c>
      <c r="G14" s="808">
        <v>178</v>
      </c>
    </row>
    <row r="15" spans="1:7" x14ac:dyDescent="0.25">
      <c r="A15" s="527"/>
      <c r="B15" s="265" t="s">
        <v>111</v>
      </c>
      <c r="C15" s="283">
        <v>313</v>
      </c>
      <c r="D15" s="298">
        <v>323</v>
      </c>
      <c r="E15" s="299">
        <v>408</v>
      </c>
      <c r="F15" s="299">
        <v>596</v>
      </c>
      <c r="G15" s="808">
        <v>771</v>
      </c>
    </row>
    <row r="16" spans="1:7" x14ac:dyDescent="0.25">
      <c r="A16" s="527"/>
      <c r="B16" s="265" t="s">
        <v>543</v>
      </c>
      <c r="C16" s="283">
        <v>44</v>
      </c>
      <c r="D16" s="298">
        <v>36</v>
      </c>
      <c r="E16" s="299">
        <v>29</v>
      </c>
      <c r="F16" s="445" t="s">
        <v>317</v>
      </c>
      <c r="G16" s="901">
        <v>34</v>
      </c>
    </row>
    <row r="17" spans="1:11" x14ac:dyDescent="0.25">
      <c r="A17" s="527"/>
      <c r="B17" s="265" t="s">
        <v>65</v>
      </c>
      <c r="C17" s="283">
        <f>SUM(C10:C16)</f>
        <v>2066</v>
      </c>
      <c r="D17" s="283">
        <f t="shared" ref="D17:G17" si="1">SUM(D10:D16)</f>
        <v>2049</v>
      </c>
      <c r="E17" s="283">
        <f t="shared" si="1"/>
        <v>2504</v>
      </c>
      <c r="F17" s="291">
        <v>2490</v>
      </c>
      <c r="G17" s="761">
        <f t="shared" si="1"/>
        <v>2832</v>
      </c>
    </row>
    <row r="18" spans="1:11" x14ac:dyDescent="0.25">
      <c r="A18" s="527"/>
      <c r="B18" s="265" t="s">
        <v>66</v>
      </c>
      <c r="C18" s="290">
        <f>(C17/$C$17)*100</f>
        <v>100</v>
      </c>
      <c r="D18" s="290">
        <f t="shared" ref="D18:G18" si="2">(D17/$C$17)*100</f>
        <v>99.17715392061956</v>
      </c>
      <c r="E18" s="300">
        <f t="shared" si="2"/>
        <v>121.20038722168442</v>
      </c>
      <c r="F18" s="300">
        <v>120.52274927395933</v>
      </c>
      <c r="G18" s="885">
        <f t="shared" si="2"/>
        <v>137.07647628267182</v>
      </c>
    </row>
    <row r="19" spans="1:11" ht="25.9" customHeight="1" x14ac:dyDescent="0.25">
      <c r="A19" s="527" t="s">
        <v>440</v>
      </c>
      <c r="B19" s="301" t="s">
        <v>65</v>
      </c>
      <c r="C19" s="266">
        <f>SUM(C8,C17)</f>
        <v>2658</v>
      </c>
      <c r="D19" s="266">
        <f t="shared" ref="D19:E19" si="3">SUM(D8,D17)</f>
        <v>2623</v>
      </c>
      <c r="E19" s="266">
        <f t="shared" si="3"/>
        <v>3199</v>
      </c>
      <c r="F19" s="267">
        <v>3158</v>
      </c>
      <c r="G19" s="659">
        <f>SUM(G8,G17)</f>
        <v>3614</v>
      </c>
    </row>
    <row r="20" spans="1:11" ht="15.75" thickBot="1" x14ac:dyDescent="0.3">
      <c r="A20" s="528"/>
      <c r="B20" s="302" t="s">
        <v>66</v>
      </c>
      <c r="C20" s="293">
        <f>(C19/$C$19)*100</f>
        <v>100</v>
      </c>
      <c r="D20" s="293">
        <f t="shared" ref="D20:G20" si="4">(D19/$C$19)*100</f>
        <v>98.683220466516175</v>
      </c>
      <c r="E20" s="303">
        <f t="shared" si="4"/>
        <v>120.35364936042137</v>
      </c>
      <c r="F20" s="303">
        <v>118.81113619262604</v>
      </c>
      <c r="G20" s="886">
        <f t="shared" si="4"/>
        <v>135.96689240030096</v>
      </c>
    </row>
    <row r="21" spans="1:11" ht="15.75" thickTop="1" x14ac:dyDescent="0.25">
      <c r="A21" s="270" t="s">
        <v>136</v>
      </c>
    </row>
    <row r="22" spans="1:11" x14ac:dyDescent="0.25">
      <c r="A22" s="541" t="s">
        <v>460</v>
      </c>
      <c r="B22" s="541"/>
      <c r="C22" s="541"/>
      <c r="D22" s="541"/>
      <c r="E22" s="541"/>
      <c r="F22" s="541"/>
      <c r="G22" s="541"/>
    </row>
    <row r="23" spans="1:11" x14ac:dyDescent="0.25">
      <c r="A23" s="542" t="s">
        <v>462</v>
      </c>
      <c r="B23" s="542"/>
      <c r="C23" s="542"/>
      <c r="D23" s="542"/>
      <c r="E23" s="542"/>
      <c r="F23" s="542"/>
      <c r="G23" s="542"/>
      <c r="H23" s="542"/>
      <c r="I23" s="542"/>
      <c r="J23" s="542"/>
      <c r="K23" s="542"/>
    </row>
  </sheetData>
  <mergeCells count="8">
    <mergeCell ref="A22:G22"/>
    <mergeCell ref="A23:K23"/>
    <mergeCell ref="A19:A20"/>
    <mergeCell ref="A1:G1"/>
    <mergeCell ref="A2:A3"/>
    <mergeCell ref="B2:B3"/>
    <mergeCell ref="A4:A9"/>
    <mergeCell ref="A10:A18"/>
  </mergeCells>
  <pageMargins left="0.70866141732283472" right="0.70866141732283472" top="0.74803149606299213" bottom="0.74803149606299213" header="0.31496062992125984" footer="0.31496062992125984"/>
  <pageSetup paperSize="9" scale="62"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G22"/>
  <sheetViews>
    <sheetView zoomScale="75" zoomScaleNormal="75" zoomScalePageLayoutView="75" workbookViewId="0">
      <selection activeCell="O12" sqref="O12"/>
    </sheetView>
  </sheetViews>
  <sheetFormatPr defaultRowHeight="15" x14ac:dyDescent="0.25"/>
  <cols>
    <col min="1" max="1" width="18.5" style="240" customWidth="1"/>
    <col min="2" max="2" width="26.1640625" style="240" customWidth="1"/>
    <col min="3" max="3" width="10.1640625" style="240" customWidth="1"/>
    <col min="4" max="4" width="11" style="240" customWidth="1"/>
    <col min="5" max="5" width="10.5" style="240" customWidth="1"/>
    <col min="6" max="6" width="10.5" style="430" customWidth="1"/>
    <col min="7" max="7" width="11" style="461" customWidth="1"/>
    <col min="8" max="16384" width="9.33203125" style="240"/>
  </cols>
  <sheetData>
    <row r="1" spans="1:7" ht="31.5" customHeight="1" thickTop="1" x14ac:dyDescent="0.25">
      <c r="A1" s="529" t="s">
        <v>526</v>
      </c>
      <c r="B1" s="530"/>
      <c r="C1" s="530"/>
      <c r="D1" s="531"/>
      <c r="E1" s="531"/>
      <c r="F1" s="531"/>
      <c r="G1" s="532"/>
    </row>
    <row r="2" spans="1:7" x14ac:dyDescent="0.25">
      <c r="A2" s="533" t="s">
        <v>104</v>
      </c>
      <c r="B2" s="534" t="s">
        <v>439</v>
      </c>
      <c r="C2" s="332" t="s">
        <v>455</v>
      </c>
      <c r="D2" s="332" t="s">
        <v>456</v>
      </c>
      <c r="E2" s="332" t="s">
        <v>456</v>
      </c>
      <c r="F2" s="431" t="s">
        <v>456</v>
      </c>
      <c r="G2" s="898" t="s">
        <v>458</v>
      </c>
    </row>
    <row r="3" spans="1:7" x14ac:dyDescent="0.25">
      <c r="A3" s="533"/>
      <c r="B3" s="534"/>
      <c r="C3" s="294">
        <v>41671</v>
      </c>
      <c r="D3" s="295">
        <v>41913</v>
      </c>
      <c r="E3" s="288">
        <v>42339</v>
      </c>
      <c r="F3" s="288">
        <v>42705</v>
      </c>
      <c r="G3" s="888">
        <v>43101</v>
      </c>
    </row>
    <row r="4" spans="1:7" x14ac:dyDescent="0.25">
      <c r="A4" s="527" t="s">
        <v>108</v>
      </c>
      <c r="B4" s="265" t="s">
        <v>18</v>
      </c>
      <c r="C4" s="323">
        <v>16</v>
      </c>
      <c r="D4" s="265">
        <v>37</v>
      </c>
      <c r="E4" s="289">
        <v>38</v>
      </c>
      <c r="F4" s="289">
        <v>35</v>
      </c>
      <c r="G4" s="808">
        <v>40</v>
      </c>
    </row>
    <row r="5" spans="1:7" x14ac:dyDescent="0.25">
      <c r="A5" s="527"/>
      <c r="B5" s="265" t="s">
        <v>95</v>
      </c>
      <c r="C5" s="323">
        <v>13</v>
      </c>
      <c r="D5" s="265">
        <v>22</v>
      </c>
      <c r="E5" s="289">
        <v>11</v>
      </c>
      <c r="F5" s="289">
        <v>29</v>
      </c>
      <c r="G5" s="808">
        <v>15</v>
      </c>
    </row>
    <row r="6" spans="1:7" x14ac:dyDescent="0.25">
      <c r="A6" s="527"/>
      <c r="B6" s="265" t="s">
        <v>96</v>
      </c>
      <c r="C6" s="323">
        <v>7</v>
      </c>
      <c r="D6" s="265">
        <v>6</v>
      </c>
      <c r="E6" s="289">
        <v>4</v>
      </c>
      <c r="F6" s="289">
        <v>7</v>
      </c>
      <c r="G6" s="808">
        <v>8</v>
      </c>
    </row>
    <row r="7" spans="1:7" x14ac:dyDescent="0.25">
      <c r="A7" s="527"/>
      <c r="B7" s="265" t="s">
        <v>97</v>
      </c>
      <c r="C7" s="323">
        <v>3</v>
      </c>
      <c r="D7" s="265">
        <v>5</v>
      </c>
      <c r="E7" s="289">
        <v>4</v>
      </c>
      <c r="F7" s="289">
        <v>6</v>
      </c>
      <c r="G7" s="808">
        <v>11</v>
      </c>
    </row>
    <row r="8" spans="1:7" x14ac:dyDescent="0.25">
      <c r="A8" s="527"/>
      <c r="B8" s="265" t="s">
        <v>65</v>
      </c>
      <c r="C8" s="323">
        <f>SUM(C4:C7)</f>
        <v>39</v>
      </c>
      <c r="D8" s="323">
        <f>SUM(D4:D7)</f>
        <v>70</v>
      </c>
      <c r="E8" s="323">
        <f>SUM(E4:E7)</f>
        <v>57</v>
      </c>
      <c r="F8" s="291">
        <v>77</v>
      </c>
      <c r="G8" s="761">
        <f>SUM(G4:G7)</f>
        <v>74</v>
      </c>
    </row>
    <row r="9" spans="1:7" x14ac:dyDescent="0.25">
      <c r="A9" s="527"/>
      <c r="B9" s="265" t="s">
        <v>66</v>
      </c>
      <c r="C9" s="290">
        <f>(C8/$C$8)*100</f>
        <v>100</v>
      </c>
      <c r="D9" s="290">
        <f t="shared" ref="D9:E9" si="0">(D8/$C$8)*100</f>
        <v>179.4871794871795</v>
      </c>
      <c r="E9" s="290">
        <f t="shared" si="0"/>
        <v>146.15384615384613</v>
      </c>
      <c r="F9" s="300">
        <v>197.43589743589746</v>
      </c>
      <c r="G9" s="885">
        <f t="shared" ref="G9" si="1">(G8/$C$8)*100</f>
        <v>189.74358974358972</v>
      </c>
    </row>
    <row r="10" spans="1:7" x14ac:dyDescent="0.25">
      <c r="A10" s="527" t="s">
        <v>110</v>
      </c>
      <c r="B10" s="265" t="s">
        <v>98</v>
      </c>
      <c r="C10" s="323">
        <v>5</v>
      </c>
      <c r="D10" s="265">
        <v>9</v>
      </c>
      <c r="E10" s="289">
        <v>4</v>
      </c>
      <c r="F10" s="289">
        <v>5</v>
      </c>
      <c r="G10" s="808">
        <v>9</v>
      </c>
    </row>
    <row r="11" spans="1:7" x14ac:dyDescent="0.25">
      <c r="A11" s="527"/>
      <c r="B11" s="265" t="s">
        <v>135</v>
      </c>
      <c r="C11" s="265">
        <v>51</v>
      </c>
      <c r="D11" s="265">
        <v>33</v>
      </c>
      <c r="E11" s="289">
        <v>52</v>
      </c>
      <c r="F11" s="289">
        <v>45</v>
      </c>
      <c r="G11" s="808">
        <v>31</v>
      </c>
    </row>
    <row r="12" spans="1:7" x14ac:dyDescent="0.25">
      <c r="A12" s="527"/>
      <c r="B12" s="265" t="s">
        <v>99</v>
      </c>
      <c r="C12" s="323">
        <v>27</v>
      </c>
      <c r="D12" s="296">
        <v>24</v>
      </c>
      <c r="E12" s="297">
        <v>14</v>
      </c>
      <c r="F12" s="297">
        <v>31</v>
      </c>
      <c r="G12" s="808">
        <v>40</v>
      </c>
    </row>
    <row r="13" spans="1:7" x14ac:dyDescent="0.25">
      <c r="A13" s="527"/>
      <c r="B13" s="265" t="s">
        <v>100</v>
      </c>
      <c r="C13" s="323">
        <v>40</v>
      </c>
      <c r="D13" s="298">
        <v>33</v>
      </c>
      <c r="E13" s="299">
        <v>27</v>
      </c>
      <c r="F13" s="299">
        <v>28</v>
      </c>
      <c r="G13" s="889">
        <v>34</v>
      </c>
    </row>
    <row r="14" spans="1:7" x14ac:dyDescent="0.25">
      <c r="A14" s="527"/>
      <c r="B14" s="265" t="s">
        <v>101</v>
      </c>
      <c r="C14" s="323">
        <v>15</v>
      </c>
      <c r="D14" s="298">
        <v>8</v>
      </c>
      <c r="E14" s="299">
        <v>15</v>
      </c>
      <c r="F14" s="299">
        <v>13</v>
      </c>
      <c r="G14" s="808">
        <v>12</v>
      </c>
    </row>
    <row r="15" spans="1:7" x14ac:dyDescent="0.25">
      <c r="A15" s="527"/>
      <c r="B15" s="265" t="s">
        <v>111</v>
      </c>
      <c r="C15" s="323">
        <v>14</v>
      </c>
      <c r="D15" s="298">
        <v>16</v>
      </c>
      <c r="E15" s="299">
        <v>26</v>
      </c>
      <c r="F15" s="299">
        <v>60</v>
      </c>
      <c r="G15" s="808">
        <v>115</v>
      </c>
    </row>
    <row r="16" spans="1:7" x14ac:dyDescent="0.25">
      <c r="A16" s="527"/>
      <c r="B16" s="265" t="s">
        <v>103</v>
      </c>
      <c r="C16" s="323">
        <v>3</v>
      </c>
      <c r="D16" s="298">
        <v>0</v>
      </c>
      <c r="E16" s="299">
        <v>1</v>
      </c>
      <c r="F16" s="299">
        <v>5</v>
      </c>
      <c r="G16" s="808">
        <v>2</v>
      </c>
    </row>
    <row r="17" spans="1:7" x14ac:dyDescent="0.25">
      <c r="A17" s="527"/>
      <c r="B17" s="265" t="s">
        <v>65</v>
      </c>
      <c r="C17" s="323">
        <f>SUM(C10:C16)</f>
        <v>155</v>
      </c>
      <c r="D17" s="323">
        <f t="shared" ref="D17:G17" si="2">SUM(D10:D16)</f>
        <v>123</v>
      </c>
      <c r="E17" s="323">
        <f t="shared" si="2"/>
        <v>139</v>
      </c>
      <c r="F17" s="291">
        <v>187</v>
      </c>
      <c r="G17" s="761">
        <f t="shared" si="2"/>
        <v>243</v>
      </c>
    </row>
    <row r="18" spans="1:7" x14ac:dyDescent="0.25">
      <c r="A18" s="527"/>
      <c r="B18" s="265" t="s">
        <v>66</v>
      </c>
      <c r="C18" s="290">
        <f>(C17/$C$17)*100</f>
        <v>100</v>
      </c>
      <c r="D18" s="290">
        <f t="shared" ref="D18:G18" si="3">(D17/$C$17)*100</f>
        <v>79.354838709677423</v>
      </c>
      <c r="E18" s="300">
        <f t="shared" si="3"/>
        <v>89.677419354838705</v>
      </c>
      <c r="F18" s="300">
        <v>120.64516129032259</v>
      </c>
      <c r="G18" s="885">
        <f t="shared" si="3"/>
        <v>156.77419354838707</v>
      </c>
    </row>
    <row r="19" spans="1:7" ht="25.9" customHeight="1" x14ac:dyDescent="0.25">
      <c r="A19" s="527" t="s">
        <v>440</v>
      </c>
      <c r="B19" s="328" t="s">
        <v>65</v>
      </c>
      <c r="C19" s="266">
        <f>SUM(C8,C17)</f>
        <v>194</v>
      </c>
      <c r="D19" s="266">
        <f t="shared" ref="D19:E19" si="4">SUM(D8,D17)</f>
        <v>193</v>
      </c>
      <c r="E19" s="266">
        <f t="shared" si="4"/>
        <v>196</v>
      </c>
      <c r="F19" s="267">
        <v>264</v>
      </c>
      <c r="G19" s="659">
        <f>SUM(G8,G17)</f>
        <v>317</v>
      </c>
    </row>
    <row r="20" spans="1:7" ht="15.75" thickBot="1" x14ac:dyDescent="0.3">
      <c r="A20" s="528"/>
      <c r="B20" s="302" t="s">
        <v>66</v>
      </c>
      <c r="C20" s="293">
        <f>(C19/$C$19)*100</f>
        <v>100</v>
      </c>
      <c r="D20" s="293">
        <f t="shared" ref="D20:G20" si="5">(D19/$C$19)*100</f>
        <v>99.484536082474222</v>
      </c>
      <c r="E20" s="303">
        <f t="shared" si="5"/>
        <v>101.03092783505154</v>
      </c>
      <c r="F20" s="303">
        <v>136.08247422680412</v>
      </c>
      <c r="G20" s="886">
        <f t="shared" si="5"/>
        <v>163.4020618556701</v>
      </c>
    </row>
    <row r="21" spans="1:7" ht="15.75" thickTop="1" x14ac:dyDescent="0.25">
      <c r="A21" s="270" t="s">
        <v>136</v>
      </c>
    </row>
    <row r="22" spans="1:7" x14ac:dyDescent="0.25">
      <c r="A22" s="240" t="s">
        <v>460</v>
      </c>
      <c r="C22" s="304"/>
    </row>
  </sheetData>
  <mergeCells count="6">
    <mergeCell ref="A19:A20"/>
    <mergeCell ref="A1:G1"/>
    <mergeCell ref="A2:A3"/>
    <mergeCell ref="B2:B3"/>
    <mergeCell ref="A4:A9"/>
    <mergeCell ref="A10:A18"/>
  </mergeCells>
  <pageMargins left="0.70866141732283472" right="0.70866141732283472" top="0.74803149606299213" bottom="0.74803149606299213" header="0.31496062992125984" footer="0.31496062992125984"/>
  <pageSetup paperSize="9" scale="6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T24"/>
  <sheetViews>
    <sheetView zoomScale="75" zoomScaleNormal="75" zoomScalePageLayoutView="75" workbookViewId="0">
      <selection activeCell="AA19" sqref="AA19"/>
    </sheetView>
  </sheetViews>
  <sheetFormatPr defaultRowHeight="15" x14ac:dyDescent="0.25"/>
  <cols>
    <col min="1" max="1" width="16.5" style="461" bestFit="1" customWidth="1"/>
    <col min="2" max="2" width="22.6640625" style="461" bestFit="1" customWidth="1"/>
    <col min="3" max="16" width="9.33203125" style="461"/>
    <col min="17" max="19" width="11.33203125" style="461" customWidth="1"/>
    <col min="20" max="16384" width="9.33203125" style="461"/>
  </cols>
  <sheetData>
    <row r="1" spans="1:20" ht="15.75" thickTop="1" x14ac:dyDescent="0.25">
      <c r="A1" s="536" t="s">
        <v>527</v>
      </c>
      <c r="B1" s="538"/>
      <c r="C1" s="538"/>
      <c r="D1" s="538"/>
      <c r="E1" s="538"/>
      <c r="F1" s="538"/>
      <c r="G1" s="538"/>
      <c r="H1" s="538"/>
      <c r="I1" s="538"/>
      <c r="J1" s="538"/>
      <c r="K1" s="538"/>
      <c r="L1" s="538"/>
      <c r="M1" s="538"/>
      <c r="N1" s="538"/>
      <c r="O1" s="538"/>
      <c r="P1" s="538"/>
      <c r="Q1" s="538"/>
      <c r="R1" s="538"/>
      <c r="S1" s="538"/>
      <c r="T1" s="539"/>
    </row>
    <row r="2" spans="1:20" x14ac:dyDescent="0.25">
      <c r="A2" s="533" t="s">
        <v>104</v>
      </c>
      <c r="B2" s="534" t="s">
        <v>453</v>
      </c>
      <c r="C2" s="332" t="s">
        <v>454</v>
      </c>
      <c r="D2" s="332" t="s">
        <v>454</v>
      </c>
      <c r="E2" s="332" t="s">
        <v>454</v>
      </c>
      <c r="F2" s="332" t="s">
        <v>454</v>
      </c>
      <c r="G2" s="332" t="s">
        <v>454</v>
      </c>
      <c r="H2" s="332" t="s">
        <v>454</v>
      </c>
      <c r="I2" s="332" t="s">
        <v>454</v>
      </c>
      <c r="J2" s="332" t="s">
        <v>454</v>
      </c>
      <c r="K2" s="332" t="s">
        <v>454</v>
      </c>
      <c r="L2" s="332" t="s">
        <v>454</v>
      </c>
      <c r="M2" s="332" t="s">
        <v>454</v>
      </c>
      <c r="N2" s="332" t="s">
        <v>454</v>
      </c>
      <c r="O2" s="332" t="s">
        <v>454</v>
      </c>
      <c r="P2" s="332" t="s">
        <v>454</v>
      </c>
      <c r="Q2" s="332" t="s">
        <v>456</v>
      </c>
      <c r="R2" s="332" t="s">
        <v>456</v>
      </c>
      <c r="S2" s="332" t="s">
        <v>456</v>
      </c>
      <c r="T2" s="898" t="s">
        <v>458</v>
      </c>
    </row>
    <row r="3" spans="1:20" x14ac:dyDescent="0.25">
      <c r="A3" s="533"/>
      <c r="B3" s="534"/>
      <c r="C3" s="322">
        <v>2000</v>
      </c>
      <c r="D3" s="322">
        <v>2001</v>
      </c>
      <c r="E3" s="322">
        <v>2002</v>
      </c>
      <c r="F3" s="322">
        <v>2003</v>
      </c>
      <c r="G3" s="322">
        <v>2004</v>
      </c>
      <c r="H3" s="322">
        <v>2005</v>
      </c>
      <c r="I3" s="322">
        <v>2006</v>
      </c>
      <c r="J3" s="322">
        <v>2007</v>
      </c>
      <c r="K3" s="322">
        <v>2008</v>
      </c>
      <c r="L3" s="322">
        <v>2009</v>
      </c>
      <c r="M3" s="322">
        <v>2010</v>
      </c>
      <c r="N3" s="324">
        <v>2011</v>
      </c>
      <c r="O3" s="324">
        <v>2012</v>
      </c>
      <c r="P3" s="324">
        <v>2013</v>
      </c>
      <c r="Q3" s="332">
        <v>41913</v>
      </c>
      <c r="R3" s="332">
        <v>42339</v>
      </c>
      <c r="S3" s="332">
        <v>42705</v>
      </c>
      <c r="T3" s="899">
        <v>43101</v>
      </c>
    </row>
    <row r="4" spans="1:20" x14ac:dyDescent="0.25">
      <c r="A4" s="527" t="s">
        <v>108</v>
      </c>
      <c r="B4" s="265" t="s">
        <v>18</v>
      </c>
      <c r="C4" s="429">
        <v>81</v>
      </c>
      <c r="D4" s="429">
        <v>77</v>
      </c>
      <c r="E4" s="429">
        <v>110</v>
      </c>
      <c r="F4" s="429">
        <v>88</v>
      </c>
      <c r="G4" s="429">
        <v>97</v>
      </c>
      <c r="H4" s="429">
        <v>94</v>
      </c>
      <c r="I4" s="429">
        <v>95</v>
      </c>
      <c r="J4" s="429">
        <v>90</v>
      </c>
      <c r="K4" s="429">
        <v>102</v>
      </c>
      <c r="L4" s="429">
        <v>102</v>
      </c>
      <c r="M4" s="429">
        <v>150</v>
      </c>
      <c r="N4" s="291">
        <v>134</v>
      </c>
      <c r="O4" s="291">
        <v>122</v>
      </c>
      <c r="P4" s="289">
        <v>76</v>
      </c>
      <c r="Q4" s="265">
        <v>106</v>
      </c>
      <c r="R4" s="265">
        <v>148</v>
      </c>
      <c r="S4" s="265">
        <v>137</v>
      </c>
      <c r="T4" s="891">
        <v>124</v>
      </c>
    </row>
    <row r="5" spans="1:20" x14ac:dyDescent="0.25">
      <c r="A5" s="527"/>
      <c r="B5" s="265" t="s">
        <v>95</v>
      </c>
      <c r="C5" s="429">
        <v>28</v>
      </c>
      <c r="D5" s="429">
        <v>23</v>
      </c>
      <c r="E5" s="429">
        <v>34</v>
      </c>
      <c r="F5" s="429">
        <v>33</v>
      </c>
      <c r="G5" s="429">
        <v>46</v>
      </c>
      <c r="H5" s="429">
        <v>39</v>
      </c>
      <c r="I5" s="429">
        <v>40</v>
      </c>
      <c r="J5" s="429">
        <v>67</v>
      </c>
      <c r="K5" s="429">
        <v>70</v>
      </c>
      <c r="L5" s="429">
        <v>69</v>
      </c>
      <c r="M5" s="429">
        <v>73</v>
      </c>
      <c r="N5" s="291">
        <v>63</v>
      </c>
      <c r="O5" s="291">
        <v>74</v>
      </c>
      <c r="P5" s="289">
        <v>76</v>
      </c>
      <c r="Q5" s="265">
        <v>111</v>
      </c>
      <c r="R5" s="265">
        <v>84</v>
      </c>
      <c r="S5" s="265">
        <v>79</v>
      </c>
      <c r="T5" s="891">
        <v>130</v>
      </c>
    </row>
    <row r="6" spans="1:20" x14ac:dyDescent="0.25">
      <c r="A6" s="527"/>
      <c r="B6" s="265" t="s">
        <v>96</v>
      </c>
      <c r="C6" s="429">
        <v>30</v>
      </c>
      <c r="D6" s="429">
        <v>46</v>
      </c>
      <c r="E6" s="429">
        <v>42</v>
      </c>
      <c r="F6" s="429">
        <v>55</v>
      </c>
      <c r="G6" s="429">
        <v>56</v>
      </c>
      <c r="H6" s="429">
        <v>76</v>
      </c>
      <c r="I6" s="429">
        <v>66</v>
      </c>
      <c r="J6" s="429">
        <v>67</v>
      </c>
      <c r="K6" s="429">
        <v>82</v>
      </c>
      <c r="L6" s="429">
        <v>83</v>
      </c>
      <c r="M6" s="429">
        <v>86</v>
      </c>
      <c r="N6" s="291">
        <v>76</v>
      </c>
      <c r="O6" s="291">
        <v>84</v>
      </c>
      <c r="P6" s="289">
        <v>61</v>
      </c>
      <c r="Q6" s="265">
        <v>59</v>
      </c>
      <c r="R6" s="265">
        <v>58</v>
      </c>
      <c r="S6" s="265">
        <v>45</v>
      </c>
      <c r="T6" s="891">
        <v>28</v>
      </c>
    </row>
    <row r="7" spans="1:20" x14ac:dyDescent="0.25">
      <c r="A7" s="527"/>
      <c r="B7" s="265" t="s">
        <v>97</v>
      </c>
      <c r="C7" s="429">
        <v>23</v>
      </c>
      <c r="D7" s="429">
        <v>18</v>
      </c>
      <c r="E7" s="429">
        <v>29</v>
      </c>
      <c r="F7" s="429">
        <v>26</v>
      </c>
      <c r="G7" s="429">
        <v>82</v>
      </c>
      <c r="H7" s="429">
        <v>74</v>
      </c>
      <c r="I7" s="429">
        <v>98</v>
      </c>
      <c r="J7" s="429">
        <v>81</v>
      </c>
      <c r="K7" s="429">
        <v>75</v>
      </c>
      <c r="L7" s="429">
        <v>62</v>
      </c>
      <c r="M7" s="429">
        <v>79</v>
      </c>
      <c r="N7" s="291">
        <v>88</v>
      </c>
      <c r="O7" s="291">
        <v>91</v>
      </c>
      <c r="P7" s="289">
        <v>100</v>
      </c>
      <c r="Q7" s="265">
        <v>48</v>
      </c>
      <c r="R7" s="265">
        <v>44</v>
      </c>
      <c r="S7" s="265">
        <v>49</v>
      </c>
      <c r="T7" s="891">
        <v>68</v>
      </c>
    </row>
    <row r="8" spans="1:20" x14ac:dyDescent="0.25">
      <c r="A8" s="527"/>
      <c r="B8" s="265" t="s">
        <v>65</v>
      </c>
      <c r="C8" s="429">
        <f>SUM(C4:C7)</f>
        <v>162</v>
      </c>
      <c r="D8" s="429">
        <f t="shared" ref="D8:T8" si="0">SUM(D4:D7)</f>
        <v>164</v>
      </c>
      <c r="E8" s="429">
        <f t="shared" si="0"/>
        <v>215</v>
      </c>
      <c r="F8" s="429">
        <f t="shared" si="0"/>
        <v>202</v>
      </c>
      <c r="G8" s="429">
        <f t="shared" si="0"/>
        <v>281</v>
      </c>
      <c r="H8" s="429">
        <f t="shared" si="0"/>
        <v>283</v>
      </c>
      <c r="I8" s="429">
        <f t="shared" si="0"/>
        <v>299</v>
      </c>
      <c r="J8" s="429">
        <f t="shared" si="0"/>
        <v>305</v>
      </c>
      <c r="K8" s="429">
        <f t="shared" si="0"/>
        <v>329</v>
      </c>
      <c r="L8" s="429">
        <f t="shared" si="0"/>
        <v>316</v>
      </c>
      <c r="M8" s="429">
        <f t="shared" si="0"/>
        <v>388</v>
      </c>
      <c r="N8" s="429">
        <f t="shared" si="0"/>
        <v>361</v>
      </c>
      <c r="O8" s="429">
        <f t="shared" si="0"/>
        <v>371</v>
      </c>
      <c r="P8" s="429">
        <f t="shared" si="0"/>
        <v>313</v>
      </c>
      <c r="Q8" s="429">
        <f t="shared" si="0"/>
        <v>324</v>
      </c>
      <c r="R8" s="429">
        <f t="shared" si="0"/>
        <v>334</v>
      </c>
      <c r="S8" s="429">
        <v>310</v>
      </c>
      <c r="T8" s="761">
        <f t="shared" si="0"/>
        <v>350</v>
      </c>
    </row>
    <row r="9" spans="1:20" x14ac:dyDescent="0.25">
      <c r="A9" s="527"/>
      <c r="B9" s="265" t="s">
        <v>66</v>
      </c>
      <c r="C9" s="290">
        <f>(C8/$C$8)*100</f>
        <v>100</v>
      </c>
      <c r="D9" s="290">
        <f t="shared" ref="D9:T9" si="1">(D8/$C$8)*100</f>
        <v>101.23456790123457</v>
      </c>
      <c r="E9" s="290">
        <f t="shared" si="1"/>
        <v>132.71604938271605</v>
      </c>
      <c r="F9" s="290">
        <f t="shared" si="1"/>
        <v>124.69135802469135</v>
      </c>
      <c r="G9" s="290">
        <f t="shared" si="1"/>
        <v>173.45679012345678</v>
      </c>
      <c r="H9" s="290">
        <f t="shared" si="1"/>
        <v>174.69135802469137</v>
      </c>
      <c r="I9" s="290">
        <f t="shared" si="1"/>
        <v>184.5679012345679</v>
      </c>
      <c r="J9" s="290">
        <f t="shared" si="1"/>
        <v>188.27160493827159</v>
      </c>
      <c r="K9" s="290">
        <f t="shared" si="1"/>
        <v>203.08641975308643</v>
      </c>
      <c r="L9" s="290">
        <f t="shared" si="1"/>
        <v>195.06172839506172</v>
      </c>
      <c r="M9" s="290">
        <f t="shared" si="1"/>
        <v>239.50617283950618</v>
      </c>
      <c r="N9" s="290">
        <f t="shared" si="1"/>
        <v>222.83950617283952</v>
      </c>
      <c r="O9" s="290">
        <f t="shared" si="1"/>
        <v>229.01234567901236</v>
      </c>
      <c r="P9" s="290">
        <f t="shared" si="1"/>
        <v>193.20987654320987</v>
      </c>
      <c r="Q9" s="290">
        <f t="shared" si="1"/>
        <v>200</v>
      </c>
      <c r="R9" s="290">
        <f t="shared" si="1"/>
        <v>206.17283950617283</v>
      </c>
      <c r="S9" s="290">
        <v>191.35802469135803</v>
      </c>
      <c r="T9" s="885">
        <f t="shared" si="1"/>
        <v>216.04938271604937</v>
      </c>
    </row>
    <row r="10" spans="1:20" x14ac:dyDescent="0.25">
      <c r="A10" s="527" t="s">
        <v>110</v>
      </c>
      <c r="B10" s="265" t="s">
        <v>98</v>
      </c>
      <c r="C10" s="429">
        <v>73</v>
      </c>
      <c r="D10" s="429">
        <v>58</v>
      </c>
      <c r="E10" s="429">
        <v>62</v>
      </c>
      <c r="F10" s="429">
        <v>31</v>
      </c>
      <c r="G10" s="429">
        <v>67</v>
      </c>
      <c r="H10" s="429">
        <v>59</v>
      </c>
      <c r="I10" s="429">
        <v>77</v>
      </c>
      <c r="J10" s="429">
        <v>88</v>
      </c>
      <c r="K10" s="429">
        <v>95</v>
      </c>
      <c r="L10" s="429">
        <v>83</v>
      </c>
      <c r="M10" s="429">
        <v>102</v>
      </c>
      <c r="N10" s="291">
        <v>70</v>
      </c>
      <c r="O10" s="291">
        <v>42</v>
      </c>
      <c r="P10" s="289">
        <v>69</v>
      </c>
      <c r="Q10" s="265">
        <v>88</v>
      </c>
      <c r="R10" s="265">
        <v>84</v>
      </c>
      <c r="S10" s="265">
        <v>134</v>
      </c>
      <c r="T10" s="891">
        <v>160</v>
      </c>
    </row>
    <row r="11" spans="1:20" x14ac:dyDescent="0.25">
      <c r="A11" s="527"/>
      <c r="B11" s="265" t="s">
        <v>135</v>
      </c>
      <c r="C11" s="429" t="s">
        <v>134</v>
      </c>
      <c r="D11" s="429" t="s">
        <v>134</v>
      </c>
      <c r="E11" s="429" t="s">
        <v>134</v>
      </c>
      <c r="F11" s="429" t="s">
        <v>134</v>
      </c>
      <c r="G11" s="429" t="s">
        <v>134</v>
      </c>
      <c r="H11" s="429" t="s">
        <v>134</v>
      </c>
      <c r="I11" s="429" t="s">
        <v>134</v>
      </c>
      <c r="J11" s="429" t="s">
        <v>134</v>
      </c>
      <c r="K11" s="429" t="s">
        <v>134</v>
      </c>
      <c r="L11" s="429" t="s">
        <v>134</v>
      </c>
      <c r="M11" s="429" t="s">
        <v>134</v>
      </c>
      <c r="N11" s="291">
        <v>334</v>
      </c>
      <c r="O11" s="291">
        <v>274</v>
      </c>
      <c r="P11" s="289">
        <v>309</v>
      </c>
      <c r="Q11" s="265">
        <v>481</v>
      </c>
      <c r="R11" s="265">
        <v>513</v>
      </c>
      <c r="S11" s="265">
        <v>469</v>
      </c>
      <c r="T11" s="891">
        <v>596</v>
      </c>
    </row>
    <row r="12" spans="1:20" x14ac:dyDescent="0.25">
      <c r="A12" s="527"/>
      <c r="B12" s="265" t="s">
        <v>99</v>
      </c>
      <c r="C12" s="429">
        <v>96</v>
      </c>
      <c r="D12" s="429">
        <v>116</v>
      </c>
      <c r="E12" s="429">
        <v>81</v>
      </c>
      <c r="F12" s="429">
        <v>139</v>
      </c>
      <c r="G12" s="429">
        <v>163</v>
      </c>
      <c r="H12" s="429">
        <v>164</v>
      </c>
      <c r="I12" s="429">
        <v>181</v>
      </c>
      <c r="J12" s="429">
        <v>221</v>
      </c>
      <c r="K12" s="429">
        <v>173</v>
      </c>
      <c r="L12" s="429">
        <v>151</v>
      </c>
      <c r="M12" s="429">
        <v>172</v>
      </c>
      <c r="N12" s="291">
        <v>224</v>
      </c>
      <c r="O12" s="291">
        <v>264</v>
      </c>
      <c r="P12" s="289">
        <v>339</v>
      </c>
      <c r="Q12" s="265">
        <v>288</v>
      </c>
      <c r="R12" s="265">
        <v>217</v>
      </c>
      <c r="S12" s="265">
        <v>334</v>
      </c>
      <c r="T12" s="891">
        <v>227</v>
      </c>
    </row>
    <row r="13" spans="1:20" x14ac:dyDescent="0.25">
      <c r="A13" s="527"/>
      <c r="B13" s="265" t="s">
        <v>100</v>
      </c>
      <c r="C13" s="429">
        <v>178</v>
      </c>
      <c r="D13" s="429">
        <v>200</v>
      </c>
      <c r="E13" s="429">
        <v>187</v>
      </c>
      <c r="F13" s="429">
        <v>215</v>
      </c>
      <c r="G13" s="429">
        <v>159</v>
      </c>
      <c r="H13" s="429">
        <v>158</v>
      </c>
      <c r="I13" s="429">
        <v>165</v>
      </c>
      <c r="J13" s="429">
        <v>219</v>
      </c>
      <c r="K13" s="429">
        <v>162</v>
      </c>
      <c r="L13" s="429">
        <v>124</v>
      </c>
      <c r="M13" s="429">
        <v>162</v>
      </c>
      <c r="N13" s="291">
        <v>190</v>
      </c>
      <c r="O13" s="291">
        <v>300</v>
      </c>
      <c r="P13" s="289">
        <v>231</v>
      </c>
      <c r="Q13" s="265">
        <v>198</v>
      </c>
      <c r="R13" s="265">
        <v>172</v>
      </c>
      <c r="S13" s="265">
        <v>256</v>
      </c>
      <c r="T13" s="891">
        <v>189</v>
      </c>
    </row>
    <row r="14" spans="1:20" x14ac:dyDescent="0.25">
      <c r="A14" s="527"/>
      <c r="B14" s="265" t="s">
        <v>101</v>
      </c>
      <c r="C14" s="429">
        <v>95</v>
      </c>
      <c r="D14" s="429">
        <v>99</v>
      </c>
      <c r="E14" s="429">
        <v>87</v>
      </c>
      <c r="F14" s="429">
        <v>140</v>
      </c>
      <c r="G14" s="429">
        <v>172</v>
      </c>
      <c r="H14" s="429">
        <v>138</v>
      </c>
      <c r="I14" s="429">
        <v>157</v>
      </c>
      <c r="J14" s="429">
        <v>140</v>
      </c>
      <c r="K14" s="429">
        <v>125</v>
      </c>
      <c r="L14" s="429">
        <v>105</v>
      </c>
      <c r="M14" s="429">
        <v>91</v>
      </c>
      <c r="N14" s="291">
        <v>143</v>
      </c>
      <c r="O14" s="291">
        <v>159</v>
      </c>
      <c r="P14" s="289">
        <v>122</v>
      </c>
      <c r="Q14" s="265">
        <v>117</v>
      </c>
      <c r="R14" s="265">
        <v>93</v>
      </c>
      <c r="S14" s="265">
        <v>77</v>
      </c>
      <c r="T14" s="891">
        <v>109</v>
      </c>
    </row>
    <row r="15" spans="1:20" x14ac:dyDescent="0.25">
      <c r="A15" s="527"/>
      <c r="B15" s="265" t="s">
        <v>111</v>
      </c>
      <c r="C15" s="429">
        <v>204</v>
      </c>
      <c r="D15" s="429">
        <v>314</v>
      </c>
      <c r="E15" s="429">
        <v>387</v>
      </c>
      <c r="F15" s="429">
        <v>395</v>
      </c>
      <c r="G15" s="429">
        <v>322</v>
      </c>
      <c r="H15" s="429">
        <v>335</v>
      </c>
      <c r="I15" s="429">
        <v>233</v>
      </c>
      <c r="J15" s="429">
        <v>455</v>
      </c>
      <c r="K15" s="429">
        <v>262</v>
      </c>
      <c r="L15" s="429">
        <v>184</v>
      </c>
      <c r="M15" s="429">
        <v>156</v>
      </c>
      <c r="N15" s="291">
        <v>192</v>
      </c>
      <c r="O15" s="291">
        <v>169</v>
      </c>
      <c r="P15" s="289">
        <v>174</v>
      </c>
      <c r="Q15" s="265">
        <v>204</v>
      </c>
      <c r="R15" s="265">
        <v>214</v>
      </c>
      <c r="S15" s="265">
        <v>357</v>
      </c>
      <c r="T15" s="891">
        <v>598</v>
      </c>
    </row>
    <row r="16" spans="1:20" x14ac:dyDescent="0.25">
      <c r="A16" s="527"/>
      <c r="B16" s="265" t="s">
        <v>103</v>
      </c>
      <c r="C16" s="429">
        <v>8</v>
      </c>
      <c r="D16" s="429">
        <v>36</v>
      </c>
      <c r="E16" s="429">
        <v>5</v>
      </c>
      <c r="F16" s="429">
        <v>25</v>
      </c>
      <c r="G16" s="429">
        <v>10</v>
      </c>
      <c r="H16" s="429">
        <v>3</v>
      </c>
      <c r="I16" s="429">
        <v>6</v>
      </c>
      <c r="J16" s="429">
        <v>8</v>
      </c>
      <c r="K16" s="429">
        <v>11</v>
      </c>
      <c r="L16" s="429">
        <v>3</v>
      </c>
      <c r="M16" s="429">
        <v>0</v>
      </c>
      <c r="N16" s="291">
        <v>2</v>
      </c>
      <c r="O16" s="291">
        <v>4</v>
      </c>
      <c r="P16" s="289">
        <v>10</v>
      </c>
      <c r="Q16" s="265">
        <v>36</v>
      </c>
      <c r="R16" s="265">
        <v>50</v>
      </c>
      <c r="S16" s="265">
        <v>67</v>
      </c>
      <c r="T16" s="891">
        <v>39</v>
      </c>
    </row>
    <row r="17" spans="1:20" x14ac:dyDescent="0.25">
      <c r="A17" s="527"/>
      <c r="B17" s="265" t="s">
        <v>65</v>
      </c>
      <c r="C17" s="429">
        <f>SUM(C10:C16)</f>
        <v>654</v>
      </c>
      <c r="D17" s="429">
        <f t="shared" ref="D17:T17" si="2">SUM(D10:D16)</f>
        <v>823</v>
      </c>
      <c r="E17" s="429">
        <f t="shared" si="2"/>
        <v>809</v>
      </c>
      <c r="F17" s="429">
        <f t="shared" si="2"/>
        <v>945</v>
      </c>
      <c r="G17" s="429">
        <f t="shared" si="2"/>
        <v>893</v>
      </c>
      <c r="H17" s="429">
        <f t="shared" si="2"/>
        <v>857</v>
      </c>
      <c r="I17" s="429">
        <f t="shared" si="2"/>
        <v>819</v>
      </c>
      <c r="J17" s="429">
        <f t="shared" si="2"/>
        <v>1131</v>
      </c>
      <c r="K17" s="429">
        <f t="shared" si="2"/>
        <v>828</v>
      </c>
      <c r="L17" s="429">
        <f t="shared" si="2"/>
        <v>650</v>
      </c>
      <c r="M17" s="429">
        <f t="shared" si="2"/>
        <v>683</v>
      </c>
      <c r="N17" s="429">
        <f t="shared" si="2"/>
        <v>1155</v>
      </c>
      <c r="O17" s="429">
        <f t="shared" si="2"/>
        <v>1212</v>
      </c>
      <c r="P17" s="429">
        <f t="shared" si="2"/>
        <v>1254</v>
      </c>
      <c r="Q17" s="429">
        <f t="shared" si="2"/>
        <v>1412</v>
      </c>
      <c r="R17" s="429">
        <f t="shared" si="2"/>
        <v>1343</v>
      </c>
      <c r="S17" s="429">
        <v>1694</v>
      </c>
      <c r="T17" s="761">
        <f t="shared" si="2"/>
        <v>1918</v>
      </c>
    </row>
    <row r="18" spans="1:20" x14ac:dyDescent="0.25">
      <c r="A18" s="527"/>
      <c r="B18" s="265" t="s">
        <v>66</v>
      </c>
      <c r="C18" s="290">
        <f>(C17/$C$17)*100</f>
        <v>100</v>
      </c>
      <c r="D18" s="290">
        <f t="shared" ref="D18:T18" si="3">(D17/$C$17)*100</f>
        <v>125.84097859327217</v>
      </c>
      <c r="E18" s="290">
        <f t="shared" si="3"/>
        <v>123.70030581039755</v>
      </c>
      <c r="F18" s="290">
        <f t="shared" si="3"/>
        <v>144.49541284403671</v>
      </c>
      <c r="G18" s="290">
        <f t="shared" si="3"/>
        <v>136.54434250764527</v>
      </c>
      <c r="H18" s="290">
        <f t="shared" si="3"/>
        <v>131.03975535168195</v>
      </c>
      <c r="I18" s="290">
        <f t="shared" si="3"/>
        <v>125.22935779816513</v>
      </c>
      <c r="J18" s="290">
        <f t="shared" si="3"/>
        <v>172.93577981651376</v>
      </c>
      <c r="K18" s="290">
        <f t="shared" si="3"/>
        <v>126.60550458715596</v>
      </c>
      <c r="L18" s="290">
        <f t="shared" si="3"/>
        <v>99.388379204892956</v>
      </c>
      <c r="M18" s="290">
        <f t="shared" si="3"/>
        <v>104.434250764526</v>
      </c>
      <c r="N18" s="290">
        <f t="shared" si="3"/>
        <v>176.60550458715596</v>
      </c>
      <c r="O18" s="290">
        <f t="shared" si="3"/>
        <v>185.32110091743118</v>
      </c>
      <c r="P18" s="290">
        <f t="shared" si="3"/>
        <v>191.74311926605506</v>
      </c>
      <c r="Q18" s="290">
        <f t="shared" si="3"/>
        <v>215.90214067278288</v>
      </c>
      <c r="R18" s="290">
        <f t="shared" si="3"/>
        <v>205.35168195718657</v>
      </c>
      <c r="S18" s="290">
        <v>259.02140672782872</v>
      </c>
      <c r="T18" s="885">
        <f t="shared" si="3"/>
        <v>293.27217125382259</v>
      </c>
    </row>
    <row r="19" spans="1:20" ht="25.9" customHeight="1" x14ac:dyDescent="0.25">
      <c r="A19" s="527" t="s">
        <v>440</v>
      </c>
      <c r="B19" s="460" t="s">
        <v>65</v>
      </c>
      <c r="C19" s="266">
        <f>SUM(C8,C17)</f>
        <v>816</v>
      </c>
      <c r="D19" s="266">
        <f t="shared" ref="D19:T19" si="4">SUM(D8,D17)</f>
        <v>987</v>
      </c>
      <c r="E19" s="266">
        <f t="shared" si="4"/>
        <v>1024</v>
      </c>
      <c r="F19" s="266">
        <f t="shared" si="4"/>
        <v>1147</v>
      </c>
      <c r="G19" s="266">
        <f t="shared" si="4"/>
        <v>1174</v>
      </c>
      <c r="H19" s="266">
        <f t="shared" si="4"/>
        <v>1140</v>
      </c>
      <c r="I19" s="266">
        <f t="shared" si="4"/>
        <v>1118</v>
      </c>
      <c r="J19" s="266">
        <f t="shared" si="4"/>
        <v>1436</v>
      </c>
      <c r="K19" s="266">
        <f t="shared" si="4"/>
        <v>1157</v>
      </c>
      <c r="L19" s="266">
        <f t="shared" si="4"/>
        <v>966</v>
      </c>
      <c r="M19" s="266">
        <f t="shared" si="4"/>
        <v>1071</v>
      </c>
      <c r="N19" s="266">
        <f t="shared" si="4"/>
        <v>1516</v>
      </c>
      <c r="O19" s="266">
        <f t="shared" si="4"/>
        <v>1583</v>
      </c>
      <c r="P19" s="266">
        <f t="shared" si="4"/>
        <v>1567</v>
      </c>
      <c r="Q19" s="266">
        <f t="shared" si="4"/>
        <v>1736</v>
      </c>
      <c r="R19" s="266">
        <f t="shared" si="4"/>
        <v>1677</v>
      </c>
      <c r="S19" s="266">
        <v>2004</v>
      </c>
      <c r="T19" s="659">
        <f t="shared" si="4"/>
        <v>2268</v>
      </c>
    </row>
    <row r="20" spans="1:20" ht="15.75" thickBot="1" x14ac:dyDescent="0.3">
      <c r="A20" s="528"/>
      <c r="B20" s="302" t="s">
        <v>66</v>
      </c>
      <c r="C20" s="334">
        <f>(C19/$C$19)*100</f>
        <v>100</v>
      </c>
      <c r="D20" s="334">
        <f t="shared" ref="D20:T20" si="5">(D19/$C$19)*100</f>
        <v>120.95588235294117</v>
      </c>
      <c r="E20" s="334">
        <f t="shared" si="5"/>
        <v>125.49019607843137</v>
      </c>
      <c r="F20" s="334">
        <f t="shared" si="5"/>
        <v>140.56372549019608</v>
      </c>
      <c r="G20" s="334">
        <f t="shared" si="5"/>
        <v>143.87254901960785</v>
      </c>
      <c r="H20" s="334">
        <f t="shared" si="5"/>
        <v>139.70588235294116</v>
      </c>
      <c r="I20" s="334">
        <f t="shared" si="5"/>
        <v>137.00980392156862</v>
      </c>
      <c r="J20" s="334">
        <f t="shared" si="5"/>
        <v>175.98039215686273</v>
      </c>
      <c r="K20" s="334">
        <f t="shared" si="5"/>
        <v>141.78921568627453</v>
      </c>
      <c r="L20" s="334">
        <f t="shared" si="5"/>
        <v>118.38235294117648</v>
      </c>
      <c r="M20" s="334">
        <f t="shared" si="5"/>
        <v>131.25</v>
      </c>
      <c r="N20" s="334">
        <f t="shared" si="5"/>
        <v>185.78431372549019</v>
      </c>
      <c r="O20" s="334">
        <f t="shared" si="5"/>
        <v>193.99509803921569</v>
      </c>
      <c r="P20" s="334">
        <f t="shared" si="5"/>
        <v>192.03431372549019</v>
      </c>
      <c r="Q20" s="334">
        <f t="shared" si="5"/>
        <v>212.74509803921569</v>
      </c>
      <c r="R20" s="334">
        <f t="shared" si="5"/>
        <v>205.51470588235296</v>
      </c>
      <c r="S20" s="334">
        <v>245.58823529411765</v>
      </c>
      <c r="T20" s="902">
        <f t="shared" si="5"/>
        <v>277.94117647058823</v>
      </c>
    </row>
    <row r="21" spans="1:20" ht="15.75" thickTop="1" x14ac:dyDescent="0.25">
      <c r="A21" s="270" t="s">
        <v>136</v>
      </c>
      <c r="M21" s="304"/>
      <c r="N21" s="304"/>
      <c r="O21" s="304"/>
    </row>
    <row r="22" spans="1:20" x14ac:dyDescent="0.25">
      <c r="A22" s="461" t="s">
        <v>460</v>
      </c>
    </row>
    <row r="23" spans="1:20" x14ac:dyDescent="0.25">
      <c r="A23" s="461" t="s">
        <v>463</v>
      </c>
    </row>
    <row r="24" spans="1:20" x14ac:dyDescent="0.25">
      <c r="A24" s="461" t="s">
        <v>315</v>
      </c>
    </row>
  </sheetData>
  <mergeCells count="6">
    <mergeCell ref="A19:A20"/>
    <mergeCell ref="A1:T1"/>
    <mergeCell ref="A2:A3"/>
    <mergeCell ref="B2:B3"/>
    <mergeCell ref="A4:A9"/>
    <mergeCell ref="A10:A18"/>
  </mergeCells>
  <pageMargins left="0.70866141732283472" right="0.70866141732283472" top="0.74803149606299213" bottom="0.74803149606299213" header="0.31496062992125984" footer="0.31496062992125984"/>
  <pageSetup paperSize="9" scale="6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T24"/>
  <sheetViews>
    <sheetView zoomScale="75" zoomScaleNormal="75" zoomScalePageLayoutView="75" workbookViewId="0">
      <selection activeCell="Q36" sqref="Q36"/>
    </sheetView>
  </sheetViews>
  <sheetFormatPr defaultRowHeight="15" x14ac:dyDescent="0.25"/>
  <cols>
    <col min="1" max="1" width="16.5" style="240" bestFit="1" customWidth="1"/>
    <col min="2" max="2" width="22.6640625" style="240" bestFit="1" customWidth="1"/>
    <col min="3" max="16" width="9.33203125" style="240"/>
    <col min="17" max="18" width="10" style="240" customWidth="1"/>
    <col min="19" max="19" width="10" style="430" customWidth="1"/>
    <col min="20" max="20" width="9.33203125" style="461"/>
    <col min="21" max="16384" width="9.33203125" style="240"/>
  </cols>
  <sheetData>
    <row r="1" spans="1:20" ht="15.75" thickTop="1" x14ac:dyDescent="0.25">
      <c r="A1" s="536" t="s">
        <v>528</v>
      </c>
      <c r="B1" s="537"/>
      <c r="C1" s="537"/>
      <c r="D1" s="537"/>
      <c r="E1" s="537"/>
      <c r="F1" s="537"/>
      <c r="G1" s="537"/>
      <c r="H1" s="537"/>
      <c r="I1" s="537"/>
      <c r="J1" s="537"/>
      <c r="K1" s="537"/>
      <c r="L1" s="538"/>
      <c r="M1" s="538"/>
      <c r="N1" s="538"/>
      <c r="O1" s="538"/>
      <c r="P1" s="538"/>
      <c r="Q1" s="538"/>
      <c r="R1" s="538"/>
      <c r="S1" s="538"/>
      <c r="T1" s="539"/>
    </row>
    <row r="2" spans="1:20" x14ac:dyDescent="0.25">
      <c r="A2" s="533" t="s">
        <v>104</v>
      </c>
      <c r="B2" s="534" t="s">
        <v>453</v>
      </c>
      <c r="C2" s="332" t="s">
        <v>454</v>
      </c>
      <c r="D2" s="332" t="s">
        <v>454</v>
      </c>
      <c r="E2" s="332" t="s">
        <v>454</v>
      </c>
      <c r="F2" s="332" t="s">
        <v>454</v>
      </c>
      <c r="G2" s="332" t="s">
        <v>454</v>
      </c>
      <c r="H2" s="332" t="s">
        <v>454</v>
      </c>
      <c r="I2" s="332" t="s">
        <v>454</v>
      </c>
      <c r="J2" s="332" t="s">
        <v>454</v>
      </c>
      <c r="K2" s="332" t="s">
        <v>454</v>
      </c>
      <c r="L2" s="332" t="s">
        <v>454</v>
      </c>
      <c r="M2" s="332" t="s">
        <v>454</v>
      </c>
      <c r="N2" s="332" t="s">
        <v>454</v>
      </c>
      <c r="O2" s="332" t="s">
        <v>454</v>
      </c>
      <c r="P2" s="332" t="s">
        <v>454</v>
      </c>
      <c r="Q2" s="332" t="s">
        <v>456</v>
      </c>
      <c r="R2" s="332" t="s">
        <v>456</v>
      </c>
      <c r="S2" s="332" t="s">
        <v>456</v>
      </c>
      <c r="T2" s="898" t="s">
        <v>458</v>
      </c>
    </row>
    <row r="3" spans="1:20" x14ac:dyDescent="0.25">
      <c r="A3" s="533"/>
      <c r="B3" s="534"/>
      <c r="C3" s="322">
        <v>2000</v>
      </c>
      <c r="D3" s="322">
        <v>2001</v>
      </c>
      <c r="E3" s="322">
        <v>2002</v>
      </c>
      <c r="F3" s="322">
        <v>2003</v>
      </c>
      <c r="G3" s="322">
        <v>2004</v>
      </c>
      <c r="H3" s="322">
        <v>2005</v>
      </c>
      <c r="I3" s="322">
        <v>2006</v>
      </c>
      <c r="J3" s="322">
        <v>2007</v>
      </c>
      <c r="K3" s="322">
        <v>2008</v>
      </c>
      <c r="L3" s="322">
        <v>2009</v>
      </c>
      <c r="M3" s="322">
        <v>2010</v>
      </c>
      <c r="N3" s="324">
        <v>2011</v>
      </c>
      <c r="O3" s="324">
        <v>2012</v>
      </c>
      <c r="P3" s="324">
        <v>2013</v>
      </c>
      <c r="Q3" s="332">
        <v>41913</v>
      </c>
      <c r="R3" s="332">
        <v>42339</v>
      </c>
      <c r="S3" s="332">
        <v>42705</v>
      </c>
      <c r="T3" s="899">
        <v>43101</v>
      </c>
    </row>
    <row r="4" spans="1:20" x14ac:dyDescent="0.25">
      <c r="A4" s="527" t="s">
        <v>108</v>
      </c>
      <c r="B4" s="265" t="s">
        <v>18</v>
      </c>
      <c r="C4" s="323">
        <v>139</v>
      </c>
      <c r="D4" s="323">
        <v>157</v>
      </c>
      <c r="E4" s="323">
        <v>223</v>
      </c>
      <c r="F4" s="323">
        <v>174</v>
      </c>
      <c r="G4" s="323">
        <v>224</v>
      </c>
      <c r="H4" s="323">
        <v>199</v>
      </c>
      <c r="I4" s="323">
        <v>355</v>
      </c>
      <c r="J4" s="323">
        <v>263</v>
      </c>
      <c r="K4" s="323">
        <v>267</v>
      </c>
      <c r="L4" s="323">
        <v>209</v>
      </c>
      <c r="M4" s="323">
        <v>290</v>
      </c>
      <c r="N4" s="323">
        <v>319</v>
      </c>
      <c r="O4" s="291">
        <v>262</v>
      </c>
      <c r="P4" s="289">
        <v>223</v>
      </c>
      <c r="Q4" s="289">
        <v>282</v>
      </c>
      <c r="R4" s="289">
        <v>272</v>
      </c>
      <c r="S4" s="289">
        <v>262</v>
      </c>
      <c r="T4" s="808">
        <v>208</v>
      </c>
    </row>
    <row r="5" spans="1:20" x14ac:dyDescent="0.25">
      <c r="A5" s="527"/>
      <c r="B5" s="265" t="s">
        <v>95</v>
      </c>
      <c r="C5" s="323">
        <v>16</v>
      </c>
      <c r="D5" s="323">
        <v>38</v>
      </c>
      <c r="E5" s="323">
        <v>59</v>
      </c>
      <c r="F5" s="323">
        <v>50</v>
      </c>
      <c r="G5" s="323">
        <v>74</v>
      </c>
      <c r="H5" s="323">
        <v>73</v>
      </c>
      <c r="I5" s="323">
        <v>94</v>
      </c>
      <c r="J5" s="323">
        <v>73</v>
      </c>
      <c r="K5" s="323">
        <v>92</v>
      </c>
      <c r="L5" s="323">
        <v>85</v>
      </c>
      <c r="M5" s="323">
        <v>100</v>
      </c>
      <c r="N5" s="323">
        <v>88</v>
      </c>
      <c r="O5" s="291">
        <v>94</v>
      </c>
      <c r="P5" s="289">
        <v>80</v>
      </c>
      <c r="Q5" s="289">
        <v>95</v>
      </c>
      <c r="R5" s="289">
        <v>81</v>
      </c>
      <c r="S5" s="289">
        <v>93</v>
      </c>
      <c r="T5" s="900">
        <v>83.7</v>
      </c>
    </row>
    <row r="6" spans="1:20" x14ac:dyDescent="0.25">
      <c r="A6" s="527"/>
      <c r="B6" s="265" t="s">
        <v>96</v>
      </c>
      <c r="C6" s="323">
        <v>17</v>
      </c>
      <c r="D6" s="323">
        <v>20</v>
      </c>
      <c r="E6" s="323">
        <v>10</v>
      </c>
      <c r="F6" s="323">
        <v>20</v>
      </c>
      <c r="G6" s="323">
        <v>23</v>
      </c>
      <c r="H6" s="323">
        <v>28</v>
      </c>
      <c r="I6" s="323">
        <v>34</v>
      </c>
      <c r="J6" s="323">
        <v>43</v>
      </c>
      <c r="K6" s="323">
        <v>42</v>
      </c>
      <c r="L6" s="323">
        <v>25</v>
      </c>
      <c r="M6" s="323">
        <v>44</v>
      </c>
      <c r="N6" s="323">
        <v>55</v>
      </c>
      <c r="O6" s="291">
        <v>37</v>
      </c>
      <c r="P6" s="289">
        <v>41</v>
      </c>
      <c r="Q6" s="289">
        <v>50</v>
      </c>
      <c r="R6" s="289">
        <v>39</v>
      </c>
      <c r="S6" s="289">
        <v>43</v>
      </c>
      <c r="T6" s="808">
        <v>33</v>
      </c>
    </row>
    <row r="7" spans="1:20" x14ac:dyDescent="0.25">
      <c r="A7" s="527"/>
      <c r="B7" s="265" t="s">
        <v>97</v>
      </c>
      <c r="C7" s="323">
        <v>27</v>
      </c>
      <c r="D7" s="323">
        <v>18</v>
      </c>
      <c r="E7" s="323">
        <v>36</v>
      </c>
      <c r="F7" s="323">
        <v>32</v>
      </c>
      <c r="G7" s="323">
        <v>49</v>
      </c>
      <c r="H7" s="323">
        <v>82</v>
      </c>
      <c r="I7" s="323">
        <v>76</v>
      </c>
      <c r="J7" s="323">
        <v>68</v>
      </c>
      <c r="K7" s="323">
        <v>77</v>
      </c>
      <c r="L7" s="323">
        <v>52</v>
      </c>
      <c r="M7" s="323">
        <v>71</v>
      </c>
      <c r="N7" s="323">
        <v>64</v>
      </c>
      <c r="O7" s="291">
        <v>77</v>
      </c>
      <c r="P7" s="289">
        <v>63</v>
      </c>
      <c r="Q7" s="289">
        <v>46</v>
      </c>
      <c r="R7" s="289">
        <v>39</v>
      </c>
      <c r="S7" s="289">
        <v>48</v>
      </c>
      <c r="T7" s="808">
        <v>43</v>
      </c>
    </row>
    <row r="8" spans="1:20" x14ac:dyDescent="0.25">
      <c r="A8" s="527"/>
      <c r="B8" s="265" t="s">
        <v>65</v>
      </c>
      <c r="C8" s="323">
        <f>SUM(C4:C7)</f>
        <v>199</v>
      </c>
      <c r="D8" s="290">
        <f t="shared" ref="D8:N8" si="0">SUM(D4:D7)</f>
        <v>233</v>
      </c>
      <c r="E8" s="290">
        <f t="shared" si="0"/>
        <v>328</v>
      </c>
      <c r="F8" s="290">
        <f t="shared" si="0"/>
        <v>276</v>
      </c>
      <c r="G8" s="290">
        <f t="shared" si="0"/>
        <v>370</v>
      </c>
      <c r="H8" s="290">
        <f t="shared" si="0"/>
        <v>382</v>
      </c>
      <c r="I8" s="290">
        <f t="shared" si="0"/>
        <v>559</v>
      </c>
      <c r="J8" s="290">
        <f t="shared" si="0"/>
        <v>447</v>
      </c>
      <c r="K8" s="290">
        <f t="shared" si="0"/>
        <v>478</v>
      </c>
      <c r="L8" s="290">
        <f t="shared" si="0"/>
        <v>371</v>
      </c>
      <c r="M8" s="290">
        <f t="shared" si="0"/>
        <v>505</v>
      </c>
      <c r="N8" s="290">
        <f t="shared" si="0"/>
        <v>526</v>
      </c>
      <c r="O8" s="300">
        <f>SUM(O4:O7)</f>
        <v>470</v>
      </c>
      <c r="P8" s="300">
        <f>SUM(P4:P7)</f>
        <v>407</v>
      </c>
      <c r="Q8" s="300">
        <f t="shared" ref="Q8:T8" si="1">SUM(Q4:Q7)</f>
        <v>473</v>
      </c>
      <c r="R8" s="300">
        <f t="shared" si="1"/>
        <v>431</v>
      </c>
      <c r="S8" s="300">
        <v>446</v>
      </c>
      <c r="T8" s="900">
        <f t="shared" si="1"/>
        <v>367.7</v>
      </c>
    </row>
    <row r="9" spans="1:20" x14ac:dyDescent="0.25">
      <c r="A9" s="527"/>
      <c r="B9" s="265" t="s">
        <v>66</v>
      </c>
      <c r="C9" s="323">
        <f>(C8/$C$8)*100</f>
        <v>100</v>
      </c>
      <c r="D9" s="290">
        <f t="shared" ref="D9:N9" si="2">(D8/$C$8)*100</f>
        <v>117.0854271356784</v>
      </c>
      <c r="E9" s="290">
        <f t="shared" si="2"/>
        <v>164.82412060301507</v>
      </c>
      <c r="F9" s="290">
        <f t="shared" si="2"/>
        <v>138.69346733668343</v>
      </c>
      <c r="G9" s="290">
        <f t="shared" si="2"/>
        <v>185.92964824120602</v>
      </c>
      <c r="H9" s="290">
        <f t="shared" si="2"/>
        <v>191.95979899497488</v>
      </c>
      <c r="I9" s="290">
        <f t="shared" si="2"/>
        <v>280.9045226130653</v>
      </c>
      <c r="J9" s="290">
        <f t="shared" si="2"/>
        <v>224.62311557788945</v>
      </c>
      <c r="K9" s="290">
        <f t="shared" si="2"/>
        <v>240.20100502512562</v>
      </c>
      <c r="L9" s="290">
        <f t="shared" si="2"/>
        <v>186.4321608040201</v>
      </c>
      <c r="M9" s="290">
        <f t="shared" si="2"/>
        <v>253.76884422110555</v>
      </c>
      <c r="N9" s="290">
        <f t="shared" si="2"/>
        <v>264.321608040201</v>
      </c>
      <c r="O9" s="300">
        <f>(O8/$C$8)*100</f>
        <v>236.18090452261305</v>
      </c>
      <c r="P9" s="300">
        <f>(P8/$C$8)*100</f>
        <v>204.52261306532665</v>
      </c>
      <c r="Q9" s="300">
        <f t="shared" ref="Q9:T9" si="3">(Q8/$C$8)*100</f>
        <v>237.68844221105527</v>
      </c>
      <c r="R9" s="300">
        <f t="shared" si="3"/>
        <v>216.58291457286433</v>
      </c>
      <c r="S9" s="300">
        <v>224.1206030150754</v>
      </c>
      <c r="T9" s="900">
        <f t="shared" si="3"/>
        <v>184.77386934673365</v>
      </c>
    </row>
    <row r="10" spans="1:20" x14ac:dyDescent="0.25">
      <c r="A10" s="527" t="s">
        <v>110</v>
      </c>
      <c r="B10" s="265" t="s">
        <v>98</v>
      </c>
      <c r="C10" s="323">
        <v>42</v>
      </c>
      <c r="D10" s="323">
        <v>51</v>
      </c>
      <c r="E10" s="323">
        <v>68</v>
      </c>
      <c r="F10" s="323">
        <v>49</v>
      </c>
      <c r="G10" s="323">
        <v>71</v>
      </c>
      <c r="H10" s="323">
        <v>65</v>
      </c>
      <c r="I10" s="323">
        <v>39</v>
      </c>
      <c r="J10" s="323">
        <v>68</v>
      </c>
      <c r="K10" s="323">
        <v>85</v>
      </c>
      <c r="L10" s="323">
        <v>62</v>
      </c>
      <c r="M10" s="323">
        <v>124</v>
      </c>
      <c r="N10" s="323">
        <v>48</v>
      </c>
      <c r="O10" s="291">
        <v>77</v>
      </c>
      <c r="P10" s="289">
        <v>47</v>
      </c>
      <c r="Q10" s="289">
        <v>59</v>
      </c>
      <c r="R10" s="289">
        <v>34</v>
      </c>
      <c r="S10" s="289">
        <v>95</v>
      </c>
      <c r="T10" s="808">
        <v>149</v>
      </c>
    </row>
    <row r="11" spans="1:20" x14ac:dyDescent="0.25">
      <c r="A11" s="527"/>
      <c r="B11" s="265" t="s">
        <v>135</v>
      </c>
      <c r="C11" s="323" t="s">
        <v>134</v>
      </c>
      <c r="D11" s="323" t="s">
        <v>134</v>
      </c>
      <c r="E11" s="323" t="s">
        <v>134</v>
      </c>
      <c r="F11" s="323" t="s">
        <v>134</v>
      </c>
      <c r="G11" s="323" t="s">
        <v>134</v>
      </c>
      <c r="H11" s="323" t="s">
        <v>134</v>
      </c>
      <c r="I11" s="323" t="s">
        <v>134</v>
      </c>
      <c r="J11" s="323" t="s">
        <v>134</v>
      </c>
      <c r="K11" s="323" t="s">
        <v>134</v>
      </c>
      <c r="L11" s="323" t="s">
        <v>134</v>
      </c>
      <c r="M11" s="323" t="s">
        <v>134</v>
      </c>
      <c r="N11" s="323">
        <v>518</v>
      </c>
      <c r="O11" s="291">
        <v>595</v>
      </c>
      <c r="P11" s="289">
        <v>600</v>
      </c>
      <c r="Q11" s="289">
        <v>716</v>
      </c>
      <c r="R11" s="289">
        <v>720</v>
      </c>
      <c r="S11" s="289">
        <v>598</v>
      </c>
      <c r="T11" s="808">
        <v>697</v>
      </c>
    </row>
    <row r="12" spans="1:20" x14ac:dyDescent="0.25">
      <c r="A12" s="527"/>
      <c r="B12" s="265" t="s">
        <v>99</v>
      </c>
      <c r="C12" s="323">
        <v>71</v>
      </c>
      <c r="D12" s="323">
        <v>167</v>
      </c>
      <c r="E12" s="323">
        <v>145</v>
      </c>
      <c r="F12" s="323">
        <v>198</v>
      </c>
      <c r="G12" s="323">
        <v>129</v>
      </c>
      <c r="H12" s="323">
        <v>282</v>
      </c>
      <c r="I12" s="323">
        <v>168</v>
      </c>
      <c r="J12" s="323">
        <v>173</v>
      </c>
      <c r="K12" s="323">
        <v>287</v>
      </c>
      <c r="L12" s="323">
        <v>138</v>
      </c>
      <c r="M12" s="323">
        <v>214</v>
      </c>
      <c r="N12" s="323">
        <v>193</v>
      </c>
      <c r="O12" s="291">
        <v>244</v>
      </c>
      <c r="P12" s="289">
        <v>178</v>
      </c>
      <c r="Q12" s="289">
        <v>176</v>
      </c>
      <c r="R12" s="289">
        <v>70</v>
      </c>
      <c r="S12" s="289">
        <v>221</v>
      </c>
      <c r="T12" s="808">
        <v>205</v>
      </c>
    </row>
    <row r="13" spans="1:20" x14ac:dyDescent="0.25">
      <c r="A13" s="527"/>
      <c r="B13" s="265" t="s">
        <v>100</v>
      </c>
      <c r="C13" s="323">
        <v>48</v>
      </c>
      <c r="D13" s="323">
        <v>63</v>
      </c>
      <c r="E13" s="323">
        <v>79</v>
      </c>
      <c r="F13" s="323">
        <v>82</v>
      </c>
      <c r="G13" s="323">
        <v>87</v>
      </c>
      <c r="H13" s="323">
        <v>95</v>
      </c>
      <c r="I13" s="323">
        <v>99</v>
      </c>
      <c r="J13" s="323">
        <v>76</v>
      </c>
      <c r="K13" s="323">
        <v>81</v>
      </c>
      <c r="L13" s="323">
        <v>60</v>
      </c>
      <c r="M13" s="323">
        <v>81</v>
      </c>
      <c r="N13" s="323">
        <v>120</v>
      </c>
      <c r="O13" s="291">
        <v>97</v>
      </c>
      <c r="P13" s="289">
        <v>89</v>
      </c>
      <c r="Q13" s="289">
        <v>100</v>
      </c>
      <c r="R13" s="289">
        <v>83</v>
      </c>
      <c r="S13" s="289">
        <v>120</v>
      </c>
      <c r="T13" s="808">
        <v>84</v>
      </c>
    </row>
    <row r="14" spans="1:20" x14ac:dyDescent="0.25">
      <c r="A14" s="527"/>
      <c r="B14" s="265" t="s">
        <v>101</v>
      </c>
      <c r="C14" s="323">
        <v>59</v>
      </c>
      <c r="D14" s="323">
        <v>80</v>
      </c>
      <c r="E14" s="323">
        <v>103</v>
      </c>
      <c r="F14" s="323">
        <v>90</v>
      </c>
      <c r="G14" s="323">
        <v>83</v>
      </c>
      <c r="H14" s="323">
        <v>129</v>
      </c>
      <c r="I14" s="323">
        <v>110</v>
      </c>
      <c r="J14" s="323">
        <v>102</v>
      </c>
      <c r="K14" s="323">
        <v>131</v>
      </c>
      <c r="L14" s="323">
        <v>91</v>
      </c>
      <c r="M14" s="323">
        <v>114</v>
      </c>
      <c r="N14" s="323">
        <v>139</v>
      </c>
      <c r="O14" s="291">
        <v>124</v>
      </c>
      <c r="P14" s="289">
        <v>103</v>
      </c>
      <c r="Q14" s="289">
        <v>101</v>
      </c>
      <c r="R14" s="289">
        <v>58</v>
      </c>
      <c r="S14" s="289">
        <v>103</v>
      </c>
      <c r="T14" s="808">
        <v>109</v>
      </c>
    </row>
    <row r="15" spans="1:20" x14ac:dyDescent="0.25">
      <c r="A15" s="527"/>
      <c r="B15" s="265" t="s">
        <v>111</v>
      </c>
      <c r="C15" s="323">
        <v>104</v>
      </c>
      <c r="D15" s="323">
        <v>122</v>
      </c>
      <c r="E15" s="323">
        <v>135</v>
      </c>
      <c r="F15" s="323">
        <v>168</v>
      </c>
      <c r="G15" s="323">
        <v>127</v>
      </c>
      <c r="H15" s="323">
        <v>111</v>
      </c>
      <c r="I15" s="323">
        <v>103</v>
      </c>
      <c r="J15" s="323">
        <v>145</v>
      </c>
      <c r="K15" s="323">
        <v>100</v>
      </c>
      <c r="L15" s="323">
        <v>63</v>
      </c>
      <c r="M15" s="323">
        <v>115</v>
      </c>
      <c r="N15" s="323">
        <v>145</v>
      </c>
      <c r="O15" s="291">
        <v>127</v>
      </c>
      <c r="P15" s="289">
        <v>110</v>
      </c>
      <c r="Q15" s="289">
        <v>92</v>
      </c>
      <c r="R15" s="289">
        <v>132</v>
      </c>
      <c r="S15" s="289">
        <v>169</v>
      </c>
      <c r="T15" s="808">
        <v>216</v>
      </c>
    </row>
    <row r="16" spans="1:20" x14ac:dyDescent="0.25">
      <c r="A16" s="527"/>
      <c r="B16" s="265" t="s">
        <v>103</v>
      </c>
      <c r="C16" s="323">
        <v>7</v>
      </c>
      <c r="D16" s="323">
        <v>2</v>
      </c>
      <c r="E16" s="323">
        <v>5</v>
      </c>
      <c r="F16" s="323">
        <v>6</v>
      </c>
      <c r="G16" s="323">
        <v>11</v>
      </c>
      <c r="H16" s="323">
        <v>19</v>
      </c>
      <c r="I16" s="323">
        <v>6</v>
      </c>
      <c r="J16" s="323">
        <v>7</v>
      </c>
      <c r="K16" s="323">
        <v>4</v>
      </c>
      <c r="L16" s="323">
        <v>4</v>
      </c>
      <c r="M16" s="323">
        <v>3</v>
      </c>
      <c r="N16" s="323">
        <v>3</v>
      </c>
      <c r="O16" s="291">
        <v>5</v>
      </c>
      <c r="P16" s="289">
        <v>22</v>
      </c>
      <c r="Q16" s="289">
        <v>40</v>
      </c>
      <c r="R16" s="289">
        <v>43</v>
      </c>
      <c r="S16" s="289">
        <v>28</v>
      </c>
      <c r="T16" s="808">
        <v>21</v>
      </c>
    </row>
    <row r="17" spans="1:20" x14ac:dyDescent="0.25">
      <c r="A17" s="527"/>
      <c r="B17" s="265" t="s">
        <v>65</v>
      </c>
      <c r="C17" s="323">
        <f>SUM(C10:C16)</f>
        <v>331</v>
      </c>
      <c r="D17" s="290">
        <f t="shared" ref="D17:T17" si="4">SUM(D10:D16)</f>
        <v>485</v>
      </c>
      <c r="E17" s="290">
        <f t="shared" si="4"/>
        <v>535</v>
      </c>
      <c r="F17" s="290">
        <f t="shared" si="4"/>
        <v>593</v>
      </c>
      <c r="G17" s="290">
        <f t="shared" si="4"/>
        <v>508</v>
      </c>
      <c r="H17" s="290">
        <f t="shared" si="4"/>
        <v>701</v>
      </c>
      <c r="I17" s="290">
        <f t="shared" si="4"/>
        <v>525</v>
      </c>
      <c r="J17" s="290">
        <f t="shared" si="4"/>
        <v>571</v>
      </c>
      <c r="K17" s="290">
        <f t="shared" si="4"/>
        <v>688</v>
      </c>
      <c r="L17" s="290">
        <f t="shared" si="4"/>
        <v>418</v>
      </c>
      <c r="M17" s="290">
        <f t="shared" si="4"/>
        <v>651</v>
      </c>
      <c r="N17" s="290">
        <f t="shared" si="4"/>
        <v>1166</v>
      </c>
      <c r="O17" s="300">
        <f>SUM(O10:O16)</f>
        <v>1269</v>
      </c>
      <c r="P17" s="300">
        <f>SUM(P10:P16)</f>
        <v>1149</v>
      </c>
      <c r="Q17" s="300">
        <v>686</v>
      </c>
      <c r="R17" s="300">
        <v>697</v>
      </c>
      <c r="S17" s="300">
        <v>1334</v>
      </c>
      <c r="T17" s="885">
        <f t="shared" si="4"/>
        <v>1481</v>
      </c>
    </row>
    <row r="18" spans="1:20" x14ac:dyDescent="0.25">
      <c r="A18" s="527"/>
      <c r="B18" s="265" t="s">
        <v>66</v>
      </c>
      <c r="C18" s="323">
        <f>(C17/$C$17)*100</f>
        <v>100</v>
      </c>
      <c r="D18" s="290">
        <f t="shared" ref="D18:N18" si="5">(D17/$C$17)*100</f>
        <v>146.52567975830814</v>
      </c>
      <c r="E18" s="290">
        <f t="shared" si="5"/>
        <v>161.63141993957703</v>
      </c>
      <c r="F18" s="290">
        <f t="shared" si="5"/>
        <v>179.15407854984895</v>
      </c>
      <c r="G18" s="290">
        <f t="shared" si="5"/>
        <v>153.47432024169186</v>
      </c>
      <c r="H18" s="290">
        <f t="shared" si="5"/>
        <v>211.78247734138972</v>
      </c>
      <c r="I18" s="290">
        <f t="shared" si="5"/>
        <v>158.61027190332325</v>
      </c>
      <c r="J18" s="290">
        <f t="shared" si="5"/>
        <v>172.50755287009062</v>
      </c>
      <c r="K18" s="290">
        <f t="shared" si="5"/>
        <v>207.85498489425981</v>
      </c>
      <c r="L18" s="290">
        <f t="shared" si="5"/>
        <v>126.28398791540785</v>
      </c>
      <c r="M18" s="290">
        <f t="shared" si="5"/>
        <v>196.67673716012084</v>
      </c>
      <c r="N18" s="290">
        <f t="shared" si="5"/>
        <v>352.26586102719034</v>
      </c>
      <c r="O18" s="300">
        <f>(O17/$C$17)*100</f>
        <v>383.38368580060427</v>
      </c>
      <c r="P18" s="300">
        <f>(P17/$C$17)*100</f>
        <v>347.12990936555894</v>
      </c>
      <c r="Q18" s="300">
        <f t="shared" ref="Q18:T18" si="6">(Q17/$C$17)*100</f>
        <v>207.25075528700904</v>
      </c>
      <c r="R18" s="300">
        <f t="shared" si="6"/>
        <v>210.57401812688821</v>
      </c>
      <c r="S18" s="300">
        <v>403.02114803625375</v>
      </c>
      <c r="T18" s="900">
        <f t="shared" si="6"/>
        <v>447.43202416918433</v>
      </c>
    </row>
    <row r="19" spans="1:20" ht="14.25" customHeight="1" x14ac:dyDescent="0.25">
      <c r="A19" s="527" t="s">
        <v>440</v>
      </c>
      <c r="B19" s="328" t="s">
        <v>65</v>
      </c>
      <c r="C19" s="266">
        <f>SUM(C8,C17)</f>
        <v>530</v>
      </c>
      <c r="D19" s="292">
        <f t="shared" ref="D19:T19" si="7">SUM(D8,D17)</f>
        <v>718</v>
      </c>
      <c r="E19" s="292">
        <f t="shared" si="7"/>
        <v>863</v>
      </c>
      <c r="F19" s="292">
        <f t="shared" si="7"/>
        <v>869</v>
      </c>
      <c r="G19" s="292">
        <f t="shared" si="7"/>
        <v>878</v>
      </c>
      <c r="H19" s="292">
        <f t="shared" si="7"/>
        <v>1083</v>
      </c>
      <c r="I19" s="292">
        <f t="shared" si="7"/>
        <v>1084</v>
      </c>
      <c r="J19" s="292">
        <f t="shared" si="7"/>
        <v>1018</v>
      </c>
      <c r="K19" s="292">
        <f t="shared" si="7"/>
        <v>1166</v>
      </c>
      <c r="L19" s="292">
        <f t="shared" si="7"/>
        <v>789</v>
      </c>
      <c r="M19" s="292">
        <f t="shared" si="7"/>
        <v>1156</v>
      </c>
      <c r="N19" s="292">
        <f t="shared" si="7"/>
        <v>1692</v>
      </c>
      <c r="O19" s="333">
        <f>SUM(O8,O17)</f>
        <v>1739</v>
      </c>
      <c r="P19" s="333">
        <f>SUM(P8,P17)</f>
        <v>1556</v>
      </c>
      <c r="Q19" s="333">
        <v>1457</v>
      </c>
      <c r="R19" s="333">
        <v>1413</v>
      </c>
      <c r="S19" s="333">
        <v>1780</v>
      </c>
      <c r="T19" s="742">
        <f t="shared" si="7"/>
        <v>1848.7</v>
      </c>
    </row>
    <row r="20" spans="1:20" ht="15.75" thickBot="1" x14ac:dyDescent="0.3">
      <c r="A20" s="528"/>
      <c r="B20" s="302" t="s">
        <v>66</v>
      </c>
      <c r="C20" s="269">
        <f>(C19/$C$19)*100</f>
        <v>100</v>
      </c>
      <c r="D20" s="293">
        <f t="shared" ref="D20:T20" si="8">(D19/$C$19)*100</f>
        <v>135.47169811320754</v>
      </c>
      <c r="E20" s="293">
        <f t="shared" si="8"/>
        <v>162.83018867924528</v>
      </c>
      <c r="F20" s="293">
        <f t="shared" si="8"/>
        <v>163.96226415094338</v>
      </c>
      <c r="G20" s="293">
        <f t="shared" si="8"/>
        <v>165.66037735849056</v>
      </c>
      <c r="H20" s="293">
        <f t="shared" si="8"/>
        <v>204.33962264150944</v>
      </c>
      <c r="I20" s="293">
        <f t="shared" si="8"/>
        <v>204.52830188679246</v>
      </c>
      <c r="J20" s="293">
        <f t="shared" si="8"/>
        <v>192.0754716981132</v>
      </c>
      <c r="K20" s="293">
        <f t="shared" si="8"/>
        <v>220.00000000000003</v>
      </c>
      <c r="L20" s="293">
        <f t="shared" si="8"/>
        <v>148.8679245283019</v>
      </c>
      <c r="M20" s="293">
        <f t="shared" si="8"/>
        <v>218.11320754716979</v>
      </c>
      <c r="N20" s="293">
        <f t="shared" si="8"/>
        <v>319.24528301886795</v>
      </c>
      <c r="O20" s="303">
        <f>(O19/$C$19)*100</f>
        <v>328.11320754716979</v>
      </c>
      <c r="P20" s="303">
        <f>(P19/$C$19)*100</f>
        <v>293.58490566037733</v>
      </c>
      <c r="Q20" s="303">
        <v>239.63815789473685</v>
      </c>
      <c r="R20" s="303">
        <v>232.40131578947367</v>
      </c>
      <c r="S20" s="303">
        <v>335.84905660377359</v>
      </c>
      <c r="T20" s="886">
        <f t="shared" si="8"/>
        <v>348.81132075471697</v>
      </c>
    </row>
    <row r="21" spans="1:20" ht="15.75" thickTop="1" x14ac:dyDescent="0.25">
      <c r="A21" s="270" t="s">
        <v>136</v>
      </c>
    </row>
    <row r="22" spans="1:20" x14ac:dyDescent="0.25">
      <c r="A22" s="240" t="s">
        <v>460</v>
      </c>
      <c r="M22" s="304"/>
      <c r="N22" s="304"/>
      <c r="O22" s="304"/>
    </row>
    <row r="23" spans="1:20" x14ac:dyDescent="0.25">
      <c r="A23" s="240" t="s">
        <v>463</v>
      </c>
    </row>
    <row r="24" spans="1:20" x14ac:dyDescent="0.25">
      <c r="A24" s="430" t="s">
        <v>315</v>
      </c>
    </row>
  </sheetData>
  <mergeCells count="6">
    <mergeCell ref="A19:A20"/>
    <mergeCell ref="A1:T1"/>
    <mergeCell ref="A2:A3"/>
    <mergeCell ref="B2:B3"/>
    <mergeCell ref="A4:A9"/>
    <mergeCell ref="A10:A18"/>
  </mergeCells>
  <pageMargins left="0.70866141732283472" right="0.70866141732283472" top="0.74803149606299213" bottom="0.74803149606299213" header="0.31496062992125984" footer="0.31496062992125984"/>
  <pageSetup paperSize="9" scale="6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L23"/>
  <sheetViews>
    <sheetView zoomScale="75" zoomScaleNormal="75" zoomScalePageLayoutView="75" workbookViewId="0">
      <selection activeCell="N9" sqref="N9"/>
    </sheetView>
  </sheetViews>
  <sheetFormatPr defaultRowHeight="15" x14ac:dyDescent="0.25"/>
  <cols>
    <col min="1" max="1" width="18.5" style="240" customWidth="1"/>
    <col min="2" max="2" width="26.1640625" style="240" customWidth="1"/>
    <col min="3" max="3" width="10.1640625" style="240" customWidth="1"/>
    <col min="4" max="4" width="11" style="240" customWidth="1"/>
    <col min="5" max="5" width="10.5" style="240" customWidth="1"/>
    <col min="6" max="6" width="10.5" style="430" customWidth="1"/>
    <col min="7" max="7" width="11" style="461" customWidth="1"/>
    <col min="8" max="15" width="9.33203125" style="240"/>
    <col min="16" max="16" width="15" style="240" customWidth="1"/>
    <col min="17" max="16384" width="9.33203125" style="240"/>
  </cols>
  <sheetData>
    <row r="1" spans="1:12" ht="31.5" customHeight="1" thickTop="1" x14ac:dyDescent="0.25">
      <c r="A1" s="529" t="s">
        <v>529</v>
      </c>
      <c r="B1" s="530"/>
      <c r="C1" s="530"/>
      <c r="D1" s="531"/>
      <c r="E1" s="531"/>
      <c r="F1" s="531"/>
      <c r="G1" s="532"/>
    </row>
    <row r="2" spans="1:12" x14ac:dyDescent="0.25">
      <c r="A2" s="533" t="s">
        <v>104</v>
      </c>
      <c r="B2" s="534" t="s">
        <v>439</v>
      </c>
      <c r="C2" s="332" t="s">
        <v>455</v>
      </c>
      <c r="D2" s="332" t="s">
        <v>456</v>
      </c>
      <c r="E2" s="332" t="s">
        <v>456</v>
      </c>
      <c r="F2" s="431" t="s">
        <v>456</v>
      </c>
      <c r="G2" s="898" t="s">
        <v>458</v>
      </c>
    </row>
    <row r="3" spans="1:12" x14ac:dyDescent="0.25">
      <c r="A3" s="533"/>
      <c r="B3" s="534"/>
      <c r="C3" s="294">
        <v>41671</v>
      </c>
      <c r="D3" s="295">
        <v>41913</v>
      </c>
      <c r="E3" s="288">
        <v>42339</v>
      </c>
      <c r="F3" s="288">
        <v>42705</v>
      </c>
      <c r="G3" s="888">
        <v>43101</v>
      </c>
    </row>
    <row r="4" spans="1:12" x14ac:dyDescent="0.25">
      <c r="A4" s="527" t="s">
        <v>108</v>
      </c>
      <c r="B4" s="265" t="s">
        <v>18</v>
      </c>
      <c r="C4" s="323">
        <v>285</v>
      </c>
      <c r="D4" s="265">
        <v>155</v>
      </c>
      <c r="E4" s="289">
        <v>257</v>
      </c>
      <c r="F4" s="289">
        <v>274</v>
      </c>
      <c r="G4" s="808">
        <v>257</v>
      </c>
    </row>
    <row r="5" spans="1:12" x14ac:dyDescent="0.25">
      <c r="A5" s="527"/>
      <c r="B5" s="265" t="s">
        <v>95</v>
      </c>
      <c r="C5" s="323">
        <v>109</v>
      </c>
      <c r="D5" s="265">
        <v>88</v>
      </c>
      <c r="E5" s="289">
        <v>103</v>
      </c>
      <c r="F5" s="289">
        <v>120</v>
      </c>
      <c r="G5" s="900">
        <v>120.89999999999999</v>
      </c>
    </row>
    <row r="6" spans="1:12" x14ac:dyDescent="0.25">
      <c r="A6" s="527"/>
      <c r="B6" s="265" t="s">
        <v>96</v>
      </c>
      <c r="C6" s="323">
        <v>62</v>
      </c>
      <c r="D6" s="265">
        <v>39</v>
      </c>
      <c r="E6" s="289">
        <v>53</v>
      </c>
      <c r="F6" s="289">
        <v>61</v>
      </c>
      <c r="G6" s="808">
        <v>82</v>
      </c>
    </row>
    <row r="7" spans="1:12" x14ac:dyDescent="0.25">
      <c r="A7" s="527"/>
      <c r="B7" s="265" t="s">
        <v>97</v>
      </c>
      <c r="C7" s="323">
        <v>56</v>
      </c>
      <c r="D7" s="265">
        <v>48</v>
      </c>
      <c r="E7" s="289">
        <v>51</v>
      </c>
      <c r="F7" s="289">
        <v>49</v>
      </c>
      <c r="G7" s="808">
        <v>66</v>
      </c>
    </row>
    <row r="8" spans="1:12" x14ac:dyDescent="0.25">
      <c r="A8" s="527"/>
      <c r="B8" s="265" t="s">
        <v>65</v>
      </c>
      <c r="C8" s="323">
        <f>SUM(C4:C7)</f>
        <v>512</v>
      </c>
      <c r="D8" s="323">
        <f>SUM(D4:D7)</f>
        <v>330</v>
      </c>
      <c r="E8" s="323">
        <f>SUM(E4:E7)</f>
        <v>464</v>
      </c>
      <c r="F8" s="291">
        <v>504</v>
      </c>
      <c r="G8" s="885">
        <f>SUM(G4:G7)</f>
        <v>525.9</v>
      </c>
      <c r="L8" s="446"/>
    </row>
    <row r="9" spans="1:12" x14ac:dyDescent="0.25">
      <c r="A9" s="527"/>
      <c r="B9" s="265" t="s">
        <v>66</v>
      </c>
      <c r="C9" s="290">
        <f>(C8/$C$8)*100</f>
        <v>100</v>
      </c>
      <c r="D9" s="290">
        <f t="shared" ref="D9:G9" si="0">(D8/$C$8)*100</f>
        <v>64.453125</v>
      </c>
      <c r="E9" s="290">
        <f t="shared" si="0"/>
        <v>90.625</v>
      </c>
      <c r="F9" s="300">
        <v>98.4375</v>
      </c>
      <c r="G9" s="885">
        <f t="shared" si="0"/>
        <v>102.71484375</v>
      </c>
    </row>
    <row r="10" spans="1:12" x14ac:dyDescent="0.25">
      <c r="A10" s="527" t="s">
        <v>110</v>
      </c>
      <c r="B10" s="265" t="s">
        <v>98</v>
      </c>
      <c r="C10" s="323">
        <v>22</v>
      </c>
      <c r="D10" s="265">
        <v>13</v>
      </c>
      <c r="E10" s="289">
        <v>15</v>
      </c>
      <c r="F10" s="289">
        <v>30</v>
      </c>
      <c r="G10" s="808">
        <v>24</v>
      </c>
    </row>
    <row r="11" spans="1:12" x14ac:dyDescent="0.25">
      <c r="A11" s="527"/>
      <c r="B11" s="265" t="s">
        <v>135</v>
      </c>
      <c r="C11" s="265">
        <v>189</v>
      </c>
      <c r="D11" s="265">
        <v>164</v>
      </c>
      <c r="E11" s="289">
        <v>182</v>
      </c>
      <c r="F11" s="289">
        <v>167</v>
      </c>
      <c r="G11" s="808">
        <v>220</v>
      </c>
    </row>
    <row r="12" spans="1:12" x14ac:dyDescent="0.25">
      <c r="A12" s="527"/>
      <c r="B12" s="265" t="s">
        <v>99</v>
      </c>
      <c r="C12" s="323">
        <v>85</v>
      </c>
      <c r="D12" s="296">
        <v>63</v>
      </c>
      <c r="E12" s="297">
        <v>34</v>
      </c>
      <c r="F12" s="297">
        <v>37</v>
      </c>
      <c r="G12" s="808">
        <v>59</v>
      </c>
    </row>
    <row r="13" spans="1:12" x14ac:dyDescent="0.25">
      <c r="A13" s="527"/>
      <c r="B13" s="265" t="s">
        <v>100</v>
      </c>
      <c r="C13" s="323">
        <v>72</v>
      </c>
      <c r="D13" s="298">
        <v>27</v>
      </c>
      <c r="E13" s="299">
        <v>26</v>
      </c>
      <c r="F13" s="299">
        <v>55</v>
      </c>
      <c r="G13" s="889">
        <v>30</v>
      </c>
    </row>
    <row r="14" spans="1:12" x14ac:dyDescent="0.25">
      <c r="A14" s="527"/>
      <c r="B14" s="265" t="s">
        <v>101</v>
      </c>
      <c r="C14" s="323">
        <v>127</v>
      </c>
      <c r="D14" s="298">
        <v>81</v>
      </c>
      <c r="E14" s="299">
        <v>56</v>
      </c>
      <c r="F14" s="299">
        <v>69</v>
      </c>
      <c r="G14" s="808">
        <v>80</v>
      </c>
    </row>
    <row r="15" spans="1:12" x14ac:dyDescent="0.25">
      <c r="A15" s="527"/>
      <c r="B15" s="265" t="s">
        <v>111</v>
      </c>
      <c r="C15" s="323">
        <v>139</v>
      </c>
      <c r="D15" s="298">
        <v>74</v>
      </c>
      <c r="E15" s="299">
        <v>76</v>
      </c>
      <c r="F15" s="299">
        <v>108</v>
      </c>
      <c r="G15" s="808">
        <v>118</v>
      </c>
    </row>
    <row r="16" spans="1:12" x14ac:dyDescent="0.25">
      <c r="A16" s="527"/>
      <c r="B16" s="265" t="s">
        <v>103</v>
      </c>
      <c r="C16" s="323">
        <v>132</v>
      </c>
      <c r="D16" s="298">
        <v>4</v>
      </c>
      <c r="E16" s="299">
        <v>7</v>
      </c>
      <c r="F16" s="445" t="s">
        <v>530</v>
      </c>
      <c r="G16" s="901">
        <v>6</v>
      </c>
    </row>
    <row r="17" spans="1:7" x14ac:dyDescent="0.25">
      <c r="A17" s="527"/>
      <c r="B17" s="265" t="s">
        <v>65</v>
      </c>
      <c r="C17" s="323">
        <f>SUM(C10:C16)</f>
        <v>766</v>
      </c>
      <c r="D17" s="323">
        <f t="shared" ref="D17:G17" si="1">SUM(D10:D16)</f>
        <v>426</v>
      </c>
      <c r="E17" s="323">
        <f t="shared" si="1"/>
        <v>396</v>
      </c>
      <c r="F17" s="291">
        <v>470</v>
      </c>
      <c r="G17" s="761">
        <f t="shared" si="1"/>
        <v>537</v>
      </c>
    </row>
    <row r="18" spans="1:7" x14ac:dyDescent="0.25">
      <c r="A18" s="527"/>
      <c r="B18" s="265" t="s">
        <v>66</v>
      </c>
      <c r="C18" s="290">
        <f>(C17/$C$17)*100</f>
        <v>100</v>
      </c>
      <c r="D18" s="290">
        <f t="shared" ref="D18:G18" si="2">(D17/$C$17)*100</f>
        <v>55.613577023498692</v>
      </c>
      <c r="E18" s="300">
        <f t="shared" si="2"/>
        <v>51.697127937336816</v>
      </c>
      <c r="F18" s="300">
        <v>61.357702349869449</v>
      </c>
      <c r="G18" s="885">
        <f t="shared" si="2"/>
        <v>70.104438642297652</v>
      </c>
    </row>
    <row r="19" spans="1:7" ht="25.9" customHeight="1" x14ac:dyDescent="0.25">
      <c r="A19" s="527" t="s">
        <v>440</v>
      </c>
      <c r="B19" s="328" t="s">
        <v>65</v>
      </c>
      <c r="C19" s="266">
        <f>SUM(C8,C17)</f>
        <v>1278</v>
      </c>
      <c r="D19" s="266">
        <f t="shared" ref="D19:E19" si="3">SUM(D8,D17)</f>
        <v>756</v>
      </c>
      <c r="E19" s="266">
        <f t="shared" si="3"/>
        <v>860</v>
      </c>
      <c r="F19" s="267">
        <v>974</v>
      </c>
      <c r="G19" s="742">
        <f>SUM(G8,G17)</f>
        <v>1062.9000000000001</v>
      </c>
    </row>
    <row r="20" spans="1:7" ht="15.75" thickBot="1" x14ac:dyDescent="0.3">
      <c r="A20" s="528"/>
      <c r="B20" s="302" t="s">
        <v>66</v>
      </c>
      <c r="C20" s="293">
        <f>(C19/$C$19)*100</f>
        <v>100</v>
      </c>
      <c r="D20" s="293">
        <f t="shared" ref="D20:G20" si="4">(D19/$C$19)*100</f>
        <v>59.154929577464785</v>
      </c>
      <c r="E20" s="303">
        <f t="shared" si="4"/>
        <v>67.292644757433493</v>
      </c>
      <c r="F20" s="303">
        <v>76.212832550860725</v>
      </c>
      <c r="G20" s="886">
        <f t="shared" si="4"/>
        <v>83.169014084507054</v>
      </c>
    </row>
    <row r="21" spans="1:7" ht="15.75" thickTop="1" x14ac:dyDescent="0.25">
      <c r="A21" s="270" t="s">
        <v>136</v>
      </c>
    </row>
    <row r="22" spans="1:7" x14ac:dyDescent="0.25">
      <c r="A22" s="240" t="s">
        <v>460</v>
      </c>
      <c r="C22" s="304"/>
    </row>
    <row r="23" spans="1:7" x14ac:dyDescent="0.25">
      <c r="A23" s="542" t="s">
        <v>462</v>
      </c>
      <c r="B23" s="500"/>
      <c r="C23" s="500"/>
      <c r="D23" s="500"/>
      <c r="E23" s="500"/>
      <c r="F23" s="500"/>
      <c r="G23" s="500"/>
    </row>
  </sheetData>
  <mergeCells count="7">
    <mergeCell ref="A23:G23"/>
    <mergeCell ref="A19:A20"/>
    <mergeCell ref="A1:G1"/>
    <mergeCell ref="A2:A3"/>
    <mergeCell ref="B2:B3"/>
    <mergeCell ref="A4:A9"/>
    <mergeCell ref="A10:A18"/>
  </mergeCells>
  <pageMargins left="0.70866141732283472" right="0.70866141732283472" top="0.74803149606299213" bottom="0.74803149606299213" header="0.31496062992125984" footer="0.31496062992125984"/>
  <pageSetup paperSize="9" scale="6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G24"/>
  <sheetViews>
    <sheetView zoomScale="75" zoomScaleNormal="75" zoomScalePageLayoutView="75" workbookViewId="0">
      <selection activeCell="N14" sqref="N13:N14"/>
    </sheetView>
  </sheetViews>
  <sheetFormatPr defaultRowHeight="15" x14ac:dyDescent="0.25"/>
  <cols>
    <col min="1" max="1" width="18.5" style="240" customWidth="1"/>
    <col min="2" max="2" width="26.1640625" style="240" customWidth="1"/>
    <col min="3" max="3" width="10.1640625" style="240" customWidth="1"/>
    <col min="4" max="4" width="11" style="240" customWidth="1"/>
    <col min="5" max="5" width="10.5" style="240" customWidth="1"/>
    <col min="6" max="6" width="10.5" style="430" customWidth="1"/>
    <col min="7" max="7" width="11" style="461" customWidth="1"/>
    <col min="8" max="16384" width="9.33203125" style="240"/>
  </cols>
  <sheetData>
    <row r="1" spans="1:7" ht="31.5" customHeight="1" thickTop="1" x14ac:dyDescent="0.25">
      <c r="A1" s="529" t="s">
        <v>531</v>
      </c>
      <c r="B1" s="530"/>
      <c r="C1" s="530"/>
      <c r="D1" s="531"/>
      <c r="E1" s="531"/>
      <c r="F1" s="531"/>
      <c r="G1" s="532"/>
    </row>
    <row r="2" spans="1:7" x14ac:dyDescent="0.25">
      <c r="A2" s="533" t="s">
        <v>104</v>
      </c>
      <c r="B2" s="534" t="s">
        <v>4</v>
      </c>
      <c r="C2" s="332" t="s">
        <v>455</v>
      </c>
      <c r="D2" s="332" t="s">
        <v>456</v>
      </c>
      <c r="E2" s="332" t="s">
        <v>456</v>
      </c>
      <c r="F2" s="431" t="s">
        <v>456</v>
      </c>
      <c r="G2" s="898" t="s">
        <v>458</v>
      </c>
    </row>
    <row r="3" spans="1:7" x14ac:dyDescent="0.25">
      <c r="A3" s="533"/>
      <c r="B3" s="534"/>
      <c r="C3" s="294">
        <v>41671</v>
      </c>
      <c r="D3" s="295">
        <v>41913</v>
      </c>
      <c r="E3" s="288">
        <v>42339</v>
      </c>
      <c r="F3" s="288">
        <v>42705</v>
      </c>
      <c r="G3" s="888">
        <v>43101</v>
      </c>
    </row>
    <row r="4" spans="1:7" x14ac:dyDescent="0.25">
      <c r="A4" s="527" t="s">
        <v>108</v>
      </c>
      <c r="B4" s="265" t="s">
        <v>18</v>
      </c>
      <c r="C4" s="323">
        <v>448</v>
      </c>
      <c r="D4" s="265">
        <v>392</v>
      </c>
      <c r="E4" s="289">
        <v>495</v>
      </c>
      <c r="F4" s="289">
        <v>602</v>
      </c>
      <c r="G4" s="808">
        <v>669</v>
      </c>
    </row>
    <row r="5" spans="1:7" x14ac:dyDescent="0.25">
      <c r="A5" s="527"/>
      <c r="B5" s="265" t="s">
        <v>95</v>
      </c>
      <c r="C5" s="323">
        <v>190</v>
      </c>
      <c r="D5" s="265">
        <v>224</v>
      </c>
      <c r="E5" s="289">
        <v>237</v>
      </c>
      <c r="F5" s="289">
        <v>274</v>
      </c>
      <c r="G5" s="808">
        <v>341</v>
      </c>
    </row>
    <row r="6" spans="1:7" x14ac:dyDescent="0.25">
      <c r="A6" s="527"/>
      <c r="B6" s="265" t="s">
        <v>96</v>
      </c>
      <c r="C6" s="323">
        <v>130</v>
      </c>
      <c r="D6" s="265">
        <v>146</v>
      </c>
      <c r="E6" s="289">
        <v>126</v>
      </c>
      <c r="F6" s="289">
        <v>205</v>
      </c>
      <c r="G6" s="808">
        <v>214</v>
      </c>
    </row>
    <row r="7" spans="1:7" x14ac:dyDescent="0.25">
      <c r="A7" s="527"/>
      <c r="B7" s="265" t="s">
        <v>97</v>
      </c>
      <c r="C7" s="323">
        <v>135</v>
      </c>
      <c r="D7" s="265">
        <v>131</v>
      </c>
      <c r="E7" s="289">
        <v>162</v>
      </c>
      <c r="F7" s="289">
        <v>158</v>
      </c>
      <c r="G7" s="808">
        <v>214</v>
      </c>
    </row>
    <row r="8" spans="1:7" x14ac:dyDescent="0.25">
      <c r="A8" s="527"/>
      <c r="B8" s="265" t="s">
        <v>65</v>
      </c>
      <c r="C8" s="323">
        <f>SUM(C4:C7)</f>
        <v>903</v>
      </c>
      <c r="D8" s="323">
        <f>SUM(D4:D7)</f>
        <v>893</v>
      </c>
      <c r="E8" s="323">
        <f>SUM(E4:E7)</f>
        <v>1020</v>
      </c>
      <c r="F8" s="291">
        <v>1239</v>
      </c>
      <c r="G8" s="761">
        <f>SUM(G4:G7)</f>
        <v>1438</v>
      </c>
    </row>
    <row r="9" spans="1:7" x14ac:dyDescent="0.25">
      <c r="A9" s="527"/>
      <c r="B9" s="265" t="s">
        <v>66</v>
      </c>
      <c r="C9" s="290">
        <f>(C8/$C$8)*100</f>
        <v>100</v>
      </c>
      <c r="D9" s="290">
        <f t="shared" ref="D9:G9" si="0">(D8/$C$8)*100</f>
        <v>98.892580287929121</v>
      </c>
      <c r="E9" s="290">
        <f t="shared" si="0"/>
        <v>112.95681063122925</v>
      </c>
      <c r="F9" s="300">
        <v>137.2093023255814</v>
      </c>
      <c r="G9" s="885">
        <f t="shared" si="0"/>
        <v>159.24695459579181</v>
      </c>
    </row>
    <row r="10" spans="1:7" x14ac:dyDescent="0.25">
      <c r="A10" s="527" t="s">
        <v>110</v>
      </c>
      <c r="B10" s="265" t="s">
        <v>98</v>
      </c>
      <c r="C10" s="323">
        <v>14</v>
      </c>
      <c r="D10" s="265">
        <v>25</v>
      </c>
      <c r="E10" s="289">
        <v>8</v>
      </c>
      <c r="F10" s="289">
        <v>31</v>
      </c>
      <c r="G10" s="808">
        <v>49</v>
      </c>
    </row>
    <row r="11" spans="1:7" x14ac:dyDescent="0.25">
      <c r="A11" s="527"/>
      <c r="B11" s="265" t="s">
        <v>135</v>
      </c>
      <c r="C11" s="265">
        <v>326</v>
      </c>
      <c r="D11" s="265">
        <v>160</v>
      </c>
      <c r="E11" s="265">
        <v>198</v>
      </c>
      <c r="F11" s="265">
        <v>282</v>
      </c>
      <c r="G11" s="808">
        <v>225</v>
      </c>
    </row>
    <row r="12" spans="1:7" x14ac:dyDescent="0.25">
      <c r="A12" s="527"/>
      <c r="B12" s="265" t="s">
        <v>99</v>
      </c>
      <c r="C12" s="323">
        <v>142</v>
      </c>
      <c r="D12" s="296">
        <v>165</v>
      </c>
      <c r="E12" s="297">
        <v>40</v>
      </c>
      <c r="F12" s="297">
        <v>149</v>
      </c>
      <c r="G12" s="808">
        <v>225</v>
      </c>
    </row>
    <row r="13" spans="1:7" x14ac:dyDescent="0.25">
      <c r="A13" s="527"/>
      <c r="B13" s="265" t="s">
        <v>100</v>
      </c>
      <c r="C13" s="323">
        <v>103</v>
      </c>
      <c r="D13" s="298">
        <v>126</v>
      </c>
      <c r="E13" s="299">
        <v>106</v>
      </c>
      <c r="F13" s="299">
        <v>115</v>
      </c>
      <c r="G13" s="889">
        <v>79</v>
      </c>
    </row>
    <row r="14" spans="1:7" x14ac:dyDescent="0.25">
      <c r="A14" s="527"/>
      <c r="B14" s="265" t="s">
        <v>101</v>
      </c>
      <c r="C14" s="323">
        <v>219</v>
      </c>
      <c r="D14" s="298">
        <v>176</v>
      </c>
      <c r="E14" s="299">
        <v>119</v>
      </c>
      <c r="F14" s="299">
        <v>230</v>
      </c>
      <c r="G14" s="808">
        <v>173</v>
      </c>
    </row>
    <row r="15" spans="1:7" x14ac:dyDescent="0.25">
      <c r="A15" s="527"/>
      <c r="B15" s="265" t="s">
        <v>111</v>
      </c>
      <c r="C15" s="323">
        <v>421</v>
      </c>
      <c r="D15" s="298">
        <v>203</v>
      </c>
      <c r="E15" s="299">
        <v>293</v>
      </c>
      <c r="F15" s="299">
        <v>342</v>
      </c>
      <c r="G15" s="808">
        <v>296</v>
      </c>
    </row>
    <row r="16" spans="1:7" x14ac:dyDescent="0.25">
      <c r="A16" s="527"/>
      <c r="B16" s="265" t="s">
        <v>103</v>
      </c>
      <c r="C16" s="323">
        <v>390</v>
      </c>
      <c r="D16" s="298">
        <v>14</v>
      </c>
      <c r="E16" s="299">
        <v>3</v>
      </c>
      <c r="F16" s="445" t="s">
        <v>317</v>
      </c>
      <c r="G16" s="901">
        <v>11</v>
      </c>
    </row>
    <row r="17" spans="1:7" x14ac:dyDescent="0.25">
      <c r="A17" s="527"/>
      <c r="B17" s="265" t="s">
        <v>65</v>
      </c>
      <c r="C17" s="323">
        <f>SUM(C10:C16)</f>
        <v>1615</v>
      </c>
      <c r="D17" s="323">
        <f t="shared" ref="D17:G17" si="1">SUM(D10:D16)</f>
        <v>869</v>
      </c>
      <c r="E17" s="323">
        <f t="shared" si="1"/>
        <v>767</v>
      </c>
      <c r="F17" s="291">
        <v>1149</v>
      </c>
      <c r="G17" s="761">
        <f t="shared" si="1"/>
        <v>1058</v>
      </c>
    </row>
    <row r="18" spans="1:7" x14ac:dyDescent="0.25">
      <c r="A18" s="527"/>
      <c r="B18" s="265" t="s">
        <v>66</v>
      </c>
      <c r="C18" s="290">
        <f>(C17/$C$17)*100</f>
        <v>100</v>
      </c>
      <c r="D18" s="290">
        <f t="shared" ref="D18:G18" si="2">(D17/$C$17)*100</f>
        <v>53.808049535603722</v>
      </c>
      <c r="E18" s="300">
        <f t="shared" si="2"/>
        <v>47.492260061919502</v>
      </c>
      <c r="F18" s="300">
        <v>71.145510835913313</v>
      </c>
      <c r="G18" s="885">
        <f t="shared" si="2"/>
        <v>65.51083591331269</v>
      </c>
    </row>
    <row r="19" spans="1:7" ht="25.9" customHeight="1" x14ac:dyDescent="0.25">
      <c r="A19" s="527" t="s">
        <v>440</v>
      </c>
      <c r="B19" s="328" t="s">
        <v>65</v>
      </c>
      <c r="C19" s="266">
        <f>SUM(C8,C17)</f>
        <v>2518</v>
      </c>
      <c r="D19" s="266">
        <f t="shared" ref="D19:E19" si="3">SUM(D8,D17)</f>
        <v>1762</v>
      </c>
      <c r="E19" s="266">
        <f t="shared" si="3"/>
        <v>1787</v>
      </c>
      <c r="F19" s="267">
        <v>2388</v>
      </c>
      <c r="G19" s="659">
        <f>SUM(G8,G17)</f>
        <v>2496</v>
      </c>
    </row>
    <row r="20" spans="1:7" ht="15.75" thickBot="1" x14ac:dyDescent="0.3">
      <c r="A20" s="528"/>
      <c r="B20" s="302" t="s">
        <v>66</v>
      </c>
      <c r="C20" s="293">
        <f>(C19/$C$19)*100</f>
        <v>100</v>
      </c>
      <c r="D20" s="293">
        <f t="shared" ref="D20:G20" si="4">(D19/$C$19)*100</f>
        <v>69.976171564733917</v>
      </c>
      <c r="E20" s="303">
        <f t="shared" si="4"/>
        <v>70.969023034154091</v>
      </c>
      <c r="F20" s="303">
        <v>94.837172359015085</v>
      </c>
      <c r="G20" s="886">
        <f t="shared" si="4"/>
        <v>99.126290706910254</v>
      </c>
    </row>
    <row r="21" spans="1:7" ht="15.75" thickTop="1" x14ac:dyDescent="0.25">
      <c r="A21" s="270" t="s">
        <v>136</v>
      </c>
    </row>
    <row r="22" spans="1:7" x14ac:dyDescent="0.25">
      <c r="A22" s="240" t="s">
        <v>460</v>
      </c>
      <c r="C22" s="304"/>
    </row>
    <row r="23" spans="1:7" x14ac:dyDescent="0.25">
      <c r="A23" s="240" t="s">
        <v>463</v>
      </c>
    </row>
    <row r="24" spans="1:7" x14ac:dyDescent="0.25">
      <c r="A24" s="542" t="s">
        <v>462</v>
      </c>
      <c r="B24" s="500"/>
      <c r="C24" s="500"/>
      <c r="D24" s="500"/>
      <c r="E24" s="500"/>
      <c r="F24" s="500"/>
      <c r="G24" s="500"/>
    </row>
  </sheetData>
  <mergeCells count="7">
    <mergeCell ref="A24:G24"/>
    <mergeCell ref="A19:A20"/>
    <mergeCell ref="A1:G1"/>
    <mergeCell ref="A2:A3"/>
    <mergeCell ref="B2:B3"/>
    <mergeCell ref="A4:A9"/>
    <mergeCell ref="A10:A18"/>
  </mergeCells>
  <pageMargins left="0.70866141732283472" right="0.70866141732283472" top="0.74803149606299213" bottom="0.74803149606299213" header="0.31496062992125984" footer="0.31496062992125984"/>
  <pageSetup paperSize="9" scale="6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9"/>
  <sheetViews>
    <sheetView zoomScaleNormal="100" workbookViewId="0">
      <selection activeCell="T78" sqref="A1:T78"/>
    </sheetView>
  </sheetViews>
  <sheetFormatPr defaultRowHeight="15" x14ac:dyDescent="0.25"/>
  <cols>
    <col min="1" max="1" width="27" style="276" customWidth="1"/>
    <col min="2" max="2" width="8.83203125" style="276" customWidth="1"/>
    <col min="3" max="5" width="8.1640625" style="276" bestFit="1" customWidth="1"/>
    <col min="6" max="6" width="8.6640625" style="276" customWidth="1"/>
    <col min="7" max="10" width="8.1640625" style="276" bestFit="1" customWidth="1"/>
    <col min="11" max="11" width="8.33203125" style="276" customWidth="1"/>
    <col min="12" max="16384" width="9.33203125" style="276"/>
  </cols>
  <sheetData>
    <row r="1" spans="1:11" ht="16.5" thickTop="1" thickBot="1" x14ac:dyDescent="0.3">
      <c r="A1" s="841" t="s">
        <v>559</v>
      </c>
      <c r="B1" s="842"/>
      <c r="C1" s="842"/>
      <c r="D1" s="842"/>
      <c r="E1" s="842"/>
      <c r="F1" s="842"/>
      <c r="G1" s="842"/>
      <c r="H1" s="842"/>
      <c r="I1" s="842"/>
      <c r="J1" s="842"/>
      <c r="K1" s="843"/>
    </row>
    <row r="2" spans="1:11" ht="15.75" thickBot="1" x14ac:dyDescent="0.3">
      <c r="A2" s="844" t="s">
        <v>4</v>
      </c>
      <c r="B2" s="845" t="s">
        <v>0</v>
      </c>
      <c r="C2" s="846"/>
      <c r="D2" s="846"/>
      <c r="E2" s="846"/>
      <c r="F2" s="847"/>
      <c r="G2" s="848" t="s">
        <v>1</v>
      </c>
      <c r="H2" s="846"/>
      <c r="I2" s="846"/>
      <c r="J2" s="846"/>
      <c r="K2" s="849"/>
    </row>
    <row r="3" spans="1:11" x14ac:dyDescent="0.25">
      <c r="A3" s="850"/>
      <c r="B3" s="851" t="s">
        <v>2</v>
      </c>
      <c r="C3" s="852"/>
      <c r="D3" s="851" t="s">
        <v>3</v>
      </c>
      <c r="E3" s="852"/>
      <c r="F3" s="853" t="s">
        <v>65</v>
      </c>
      <c r="G3" s="851" t="s">
        <v>2</v>
      </c>
      <c r="H3" s="852"/>
      <c r="I3" s="851" t="s">
        <v>3</v>
      </c>
      <c r="J3" s="852"/>
      <c r="K3" s="854" t="s">
        <v>65</v>
      </c>
    </row>
    <row r="4" spans="1:11" ht="15.75" thickBot="1" x14ac:dyDescent="0.3">
      <c r="A4" s="855"/>
      <c r="B4" s="856" t="s">
        <v>5</v>
      </c>
      <c r="C4" s="857" t="s">
        <v>6</v>
      </c>
      <c r="D4" s="856" t="s">
        <v>5</v>
      </c>
      <c r="E4" s="857" t="s">
        <v>6</v>
      </c>
      <c r="F4" s="858"/>
      <c r="G4" s="856" t="s">
        <v>5</v>
      </c>
      <c r="H4" s="857" t="s">
        <v>6</v>
      </c>
      <c r="I4" s="856" t="s">
        <v>5</v>
      </c>
      <c r="J4" s="857" t="s">
        <v>6</v>
      </c>
      <c r="K4" s="859"/>
    </row>
    <row r="5" spans="1:11" x14ac:dyDescent="0.25">
      <c r="A5" s="600" t="s">
        <v>299</v>
      </c>
      <c r="B5" s="860">
        <v>0</v>
      </c>
      <c r="C5" s="861">
        <v>1017</v>
      </c>
      <c r="D5" s="860">
        <v>876</v>
      </c>
      <c r="E5" s="861">
        <v>0</v>
      </c>
      <c r="F5" s="860">
        <f>SUM(B5:E5)</f>
        <v>1893</v>
      </c>
      <c r="G5" s="860">
        <v>0</v>
      </c>
      <c r="H5" s="861">
        <v>1796</v>
      </c>
      <c r="I5" s="860">
        <v>2410</v>
      </c>
      <c r="J5" s="861">
        <v>0</v>
      </c>
      <c r="K5" s="862">
        <f>SUM(G5:J5)</f>
        <v>4206</v>
      </c>
    </row>
    <row r="6" spans="1:11" x14ac:dyDescent="0.25">
      <c r="A6" s="600" t="s">
        <v>7</v>
      </c>
      <c r="B6" s="860">
        <v>38</v>
      </c>
      <c r="C6" s="861">
        <v>129</v>
      </c>
      <c r="D6" s="860">
        <v>94</v>
      </c>
      <c r="E6" s="861">
        <v>82</v>
      </c>
      <c r="F6" s="860">
        <f>SUM(B6:E6)</f>
        <v>343</v>
      </c>
      <c r="G6" s="860">
        <v>46</v>
      </c>
      <c r="H6" s="861">
        <v>66</v>
      </c>
      <c r="I6" s="860">
        <v>45</v>
      </c>
      <c r="J6" s="861">
        <v>40</v>
      </c>
      <c r="K6" s="862">
        <f>SUM(G6:J6)</f>
        <v>197</v>
      </c>
    </row>
    <row r="7" spans="1:11" x14ac:dyDescent="0.25">
      <c r="A7" s="600" t="s">
        <v>261</v>
      </c>
      <c r="B7" s="860">
        <v>0</v>
      </c>
      <c r="C7" s="861">
        <v>10</v>
      </c>
      <c r="D7" s="860">
        <v>0</v>
      </c>
      <c r="E7" s="861">
        <v>0</v>
      </c>
      <c r="F7" s="860">
        <f t="shared" ref="F7:F70" si="0">SUM(B7:E7)</f>
        <v>10</v>
      </c>
      <c r="G7" s="860">
        <v>0</v>
      </c>
      <c r="H7" s="861">
        <v>0</v>
      </c>
      <c r="I7" s="860">
        <v>0</v>
      </c>
      <c r="J7" s="861">
        <v>0</v>
      </c>
      <c r="K7" s="862">
        <f t="shared" ref="K7:K70" si="1">SUM(G7:J7)</f>
        <v>0</v>
      </c>
    </row>
    <row r="8" spans="1:11" x14ac:dyDescent="0.25">
      <c r="A8" s="600" t="s">
        <v>210</v>
      </c>
      <c r="B8" s="860">
        <v>0</v>
      </c>
      <c r="C8" s="861">
        <v>10</v>
      </c>
      <c r="D8" s="860">
        <v>2</v>
      </c>
      <c r="E8" s="861">
        <v>56</v>
      </c>
      <c r="F8" s="860">
        <f t="shared" si="0"/>
        <v>68</v>
      </c>
      <c r="G8" s="860">
        <v>0</v>
      </c>
      <c r="H8" s="861">
        <v>0</v>
      </c>
      <c r="I8" s="860">
        <v>7</v>
      </c>
      <c r="J8" s="861">
        <v>24</v>
      </c>
      <c r="K8" s="862">
        <f t="shared" si="1"/>
        <v>31</v>
      </c>
    </row>
    <row r="9" spans="1:11" x14ac:dyDescent="0.25">
      <c r="A9" s="600" t="s">
        <v>8</v>
      </c>
      <c r="B9" s="860">
        <v>214</v>
      </c>
      <c r="C9" s="861">
        <v>29</v>
      </c>
      <c r="D9" s="860">
        <v>14</v>
      </c>
      <c r="E9" s="861">
        <v>50</v>
      </c>
      <c r="F9" s="860">
        <f t="shared" si="0"/>
        <v>307</v>
      </c>
      <c r="G9" s="860">
        <v>123</v>
      </c>
      <c r="H9" s="861">
        <v>32</v>
      </c>
      <c r="I9" s="860">
        <v>41</v>
      </c>
      <c r="J9" s="861">
        <v>77</v>
      </c>
      <c r="K9" s="862">
        <f t="shared" si="1"/>
        <v>273</v>
      </c>
    </row>
    <row r="10" spans="1:11" x14ac:dyDescent="0.25">
      <c r="A10" s="600" t="s">
        <v>9</v>
      </c>
      <c r="B10" s="860">
        <v>192</v>
      </c>
      <c r="C10" s="861">
        <v>14</v>
      </c>
      <c r="D10" s="860">
        <v>61</v>
      </c>
      <c r="E10" s="861">
        <v>12</v>
      </c>
      <c r="F10" s="860">
        <f t="shared" si="0"/>
        <v>279</v>
      </c>
      <c r="G10" s="860">
        <v>126</v>
      </c>
      <c r="H10" s="861">
        <v>21</v>
      </c>
      <c r="I10" s="860">
        <v>53</v>
      </c>
      <c r="J10" s="861">
        <v>22</v>
      </c>
      <c r="K10" s="862">
        <f t="shared" si="1"/>
        <v>222</v>
      </c>
    </row>
    <row r="11" spans="1:11" x14ac:dyDescent="0.25">
      <c r="A11" s="600" t="s">
        <v>211</v>
      </c>
      <c r="B11" s="860">
        <v>3</v>
      </c>
      <c r="C11" s="861">
        <v>5</v>
      </c>
      <c r="D11" s="860">
        <v>0</v>
      </c>
      <c r="E11" s="861">
        <v>0</v>
      </c>
      <c r="F11" s="860">
        <f t="shared" si="0"/>
        <v>8</v>
      </c>
      <c r="G11" s="860">
        <v>0</v>
      </c>
      <c r="H11" s="861">
        <v>1</v>
      </c>
      <c r="I11" s="860">
        <v>0</v>
      </c>
      <c r="J11" s="861">
        <v>0</v>
      </c>
      <c r="K11" s="862">
        <f t="shared" si="1"/>
        <v>1</v>
      </c>
    </row>
    <row r="12" spans="1:11" x14ac:dyDescent="0.25">
      <c r="A12" s="600" t="s">
        <v>10</v>
      </c>
      <c r="B12" s="860">
        <v>1437</v>
      </c>
      <c r="C12" s="861">
        <v>350</v>
      </c>
      <c r="D12" s="860">
        <v>319</v>
      </c>
      <c r="E12" s="861">
        <v>399</v>
      </c>
      <c r="F12" s="860">
        <f t="shared" si="0"/>
        <v>2505</v>
      </c>
      <c r="G12" s="860">
        <v>1058</v>
      </c>
      <c r="H12" s="861">
        <v>345</v>
      </c>
      <c r="I12" s="860">
        <v>290</v>
      </c>
      <c r="J12" s="861">
        <v>628</v>
      </c>
      <c r="K12" s="862">
        <f t="shared" si="1"/>
        <v>2321</v>
      </c>
    </row>
    <row r="13" spans="1:11" x14ac:dyDescent="0.25">
      <c r="A13" s="600" t="s">
        <v>11</v>
      </c>
      <c r="B13" s="860">
        <v>241</v>
      </c>
      <c r="C13" s="861">
        <v>5</v>
      </c>
      <c r="D13" s="860">
        <v>17</v>
      </c>
      <c r="E13" s="861">
        <v>27</v>
      </c>
      <c r="F13" s="860">
        <f t="shared" si="0"/>
        <v>290</v>
      </c>
      <c r="G13" s="860">
        <v>87</v>
      </c>
      <c r="H13" s="861">
        <v>5</v>
      </c>
      <c r="I13" s="860">
        <v>15</v>
      </c>
      <c r="J13" s="861">
        <v>39</v>
      </c>
      <c r="K13" s="862">
        <f t="shared" si="1"/>
        <v>146</v>
      </c>
    </row>
    <row r="14" spans="1:11" x14ac:dyDescent="0.25">
      <c r="A14" s="600" t="s">
        <v>12</v>
      </c>
      <c r="B14" s="860">
        <v>141</v>
      </c>
      <c r="C14" s="861">
        <v>8</v>
      </c>
      <c r="D14" s="860">
        <v>5</v>
      </c>
      <c r="E14" s="861">
        <v>34</v>
      </c>
      <c r="F14" s="860">
        <f t="shared" si="0"/>
        <v>188</v>
      </c>
      <c r="G14" s="860">
        <v>90</v>
      </c>
      <c r="H14" s="861">
        <v>1</v>
      </c>
      <c r="I14" s="860">
        <v>3</v>
      </c>
      <c r="J14" s="861">
        <v>32</v>
      </c>
      <c r="K14" s="862">
        <f t="shared" si="1"/>
        <v>126</v>
      </c>
    </row>
    <row r="15" spans="1:11" x14ac:dyDescent="0.25">
      <c r="A15" s="600" t="s">
        <v>212</v>
      </c>
      <c r="B15" s="860">
        <v>52</v>
      </c>
      <c r="C15" s="861">
        <v>7</v>
      </c>
      <c r="D15" s="860">
        <v>19</v>
      </c>
      <c r="E15" s="861">
        <v>12</v>
      </c>
      <c r="F15" s="860">
        <f t="shared" si="0"/>
        <v>90</v>
      </c>
      <c r="G15" s="860">
        <v>37</v>
      </c>
      <c r="H15" s="861">
        <v>7</v>
      </c>
      <c r="I15" s="860">
        <v>15</v>
      </c>
      <c r="J15" s="861">
        <v>15</v>
      </c>
      <c r="K15" s="862">
        <f t="shared" si="1"/>
        <v>74</v>
      </c>
    </row>
    <row r="16" spans="1:11" x14ac:dyDescent="0.25">
      <c r="A16" s="600" t="s">
        <v>213</v>
      </c>
      <c r="B16" s="860">
        <v>130</v>
      </c>
      <c r="C16" s="861">
        <v>0</v>
      </c>
      <c r="D16" s="860">
        <v>10</v>
      </c>
      <c r="E16" s="861">
        <v>4</v>
      </c>
      <c r="F16" s="860">
        <f t="shared" si="0"/>
        <v>144</v>
      </c>
      <c r="G16" s="860">
        <v>58</v>
      </c>
      <c r="H16" s="861">
        <v>9</v>
      </c>
      <c r="I16" s="860">
        <v>8</v>
      </c>
      <c r="J16" s="861">
        <v>14</v>
      </c>
      <c r="K16" s="862">
        <f t="shared" si="1"/>
        <v>89</v>
      </c>
    </row>
    <row r="17" spans="1:11" x14ac:dyDescent="0.25">
      <c r="A17" s="600" t="s">
        <v>13</v>
      </c>
      <c r="B17" s="860">
        <v>201</v>
      </c>
      <c r="C17" s="861">
        <v>7</v>
      </c>
      <c r="D17" s="860">
        <v>5</v>
      </c>
      <c r="E17" s="861">
        <v>123</v>
      </c>
      <c r="F17" s="860">
        <f t="shared" si="0"/>
        <v>336</v>
      </c>
      <c r="G17" s="860">
        <v>80</v>
      </c>
      <c r="H17" s="861">
        <v>5</v>
      </c>
      <c r="I17" s="860">
        <v>8</v>
      </c>
      <c r="J17" s="861">
        <v>28</v>
      </c>
      <c r="K17" s="862">
        <f t="shared" si="1"/>
        <v>121</v>
      </c>
    </row>
    <row r="18" spans="1:11" x14ac:dyDescent="0.25">
      <c r="A18" s="600" t="s">
        <v>14</v>
      </c>
      <c r="B18" s="860">
        <v>129</v>
      </c>
      <c r="C18" s="861">
        <v>2</v>
      </c>
      <c r="D18" s="860">
        <v>56</v>
      </c>
      <c r="E18" s="861">
        <v>7</v>
      </c>
      <c r="F18" s="860">
        <f t="shared" si="0"/>
        <v>194</v>
      </c>
      <c r="G18" s="860">
        <v>28</v>
      </c>
      <c r="H18" s="861">
        <v>2</v>
      </c>
      <c r="I18" s="860">
        <v>17</v>
      </c>
      <c r="J18" s="861">
        <v>20</v>
      </c>
      <c r="K18" s="862">
        <f t="shared" si="1"/>
        <v>67</v>
      </c>
    </row>
    <row r="19" spans="1:11" x14ac:dyDescent="0.25">
      <c r="A19" s="600" t="s">
        <v>145</v>
      </c>
      <c r="B19" s="860">
        <v>88</v>
      </c>
      <c r="C19" s="861">
        <v>11</v>
      </c>
      <c r="D19" s="860">
        <v>21</v>
      </c>
      <c r="E19" s="861">
        <v>13</v>
      </c>
      <c r="F19" s="860">
        <f t="shared" si="0"/>
        <v>133</v>
      </c>
      <c r="G19" s="860">
        <v>60</v>
      </c>
      <c r="H19" s="861">
        <v>13</v>
      </c>
      <c r="I19" s="860">
        <v>23</v>
      </c>
      <c r="J19" s="861">
        <v>26</v>
      </c>
      <c r="K19" s="862">
        <f t="shared" si="1"/>
        <v>122</v>
      </c>
    </row>
    <row r="20" spans="1:11" x14ac:dyDescent="0.25">
      <c r="A20" s="600" t="s">
        <v>15</v>
      </c>
      <c r="B20" s="860">
        <v>505</v>
      </c>
      <c r="C20" s="861">
        <v>98</v>
      </c>
      <c r="D20" s="860">
        <v>52</v>
      </c>
      <c r="E20" s="861">
        <v>118</v>
      </c>
      <c r="F20" s="860">
        <f t="shared" si="0"/>
        <v>773</v>
      </c>
      <c r="G20" s="860">
        <v>172</v>
      </c>
      <c r="H20" s="861">
        <v>25</v>
      </c>
      <c r="I20" s="860">
        <v>33</v>
      </c>
      <c r="J20" s="861">
        <v>81</v>
      </c>
      <c r="K20" s="862">
        <f t="shared" si="1"/>
        <v>311</v>
      </c>
    </row>
    <row r="21" spans="1:11" x14ac:dyDescent="0.25">
      <c r="A21" s="600" t="s">
        <v>16</v>
      </c>
      <c r="B21" s="860">
        <v>269</v>
      </c>
      <c r="C21" s="861">
        <v>4</v>
      </c>
      <c r="D21" s="860">
        <v>37</v>
      </c>
      <c r="E21" s="861">
        <v>4</v>
      </c>
      <c r="F21" s="860">
        <f t="shared" si="0"/>
        <v>314</v>
      </c>
      <c r="G21" s="860">
        <v>60</v>
      </c>
      <c r="H21" s="861">
        <v>18</v>
      </c>
      <c r="I21" s="860">
        <v>36</v>
      </c>
      <c r="J21" s="861">
        <v>22</v>
      </c>
      <c r="K21" s="862">
        <f t="shared" si="1"/>
        <v>136</v>
      </c>
    </row>
    <row r="22" spans="1:11" x14ac:dyDescent="0.25">
      <c r="A22" s="600" t="s">
        <v>17</v>
      </c>
      <c r="B22" s="860">
        <v>207</v>
      </c>
      <c r="C22" s="861">
        <v>34</v>
      </c>
      <c r="D22" s="860">
        <v>2</v>
      </c>
      <c r="E22" s="861">
        <v>27</v>
      </c>
      <c r="F22" s="860">
        <f t="shared" si="0"/>
        <v>270</v>
      </c>
      <c r="G22" s="860">
        <v>121</v>
      </c>
      <c r="H22" s="861">
        <v>43</v>
      </c>
      <c r="I22" s="860">
        <v>32</v>
      </c>
      <c r="J22" s="861">
        <v>31</v>
      </c>
      <c r="K22" s="862">
        <f t="shared" si="1"/>
        <v>227</v>
      </c>
    </row>
    <row r="23" spans="1:11" x14ac:dyDescent="0.25">
      <c r="A23" s="600" t="s">
        <v>214</v>
      </c>
      <c r="B23" s="860">
        <v>143</v>
      </c>
      <c r="C23" s="861">
        <v>42</v>
      </c>
      <c r="D23" s="860">
        <v>7</v>
      </c>
      <c r="E23" s="861">
        <v>9</v>
      </c>
      <c r="F23" s="860">
        <f t="shared" si="0"/>
        <v>201</v>
      </c>
      <c r="G23" s="860">
        <v>58</v>
      </c>
      <c r="H23" s="861">
        <v>5</v>
      </c>
      <c r="I23" s="860">
        <v>8</v>
      </c>
      <c r="J23" s="861">
        <v>8</v>
      </c>
      <c r="K23" s="862">
        <f t="shared" si="1"/>
        <v>79</v>
      </c>
    </row>
    <row r="24" spans="1:11" x14ac:dyDescent="0.25">
      <c r="A24" s="600" t="s">
        <v>180</v>
      </c>
      <c r="B24" s="860">
        <v>121</v>
      </c>
      <c r="C24" s="861">
        <v>48</v>
      </c>
      <c r="D24" s="860">
        <v>63</v>
      </c>
      <c r="E24" s="861">
        <v>97</v>
      </c>
      <c r="F24" s="860">
        <f t="shared" si="0"/>
        <v>329</v>
      </c>
      <c r="G24" s="860">
        <v>38</v>
      </c>
      <c r="H24" s="861">
        <v>20</v>
      </c>
      <c r="I24" s="860">
        <v>22</v>
      </c>
      <c r="J24" s="861">
        <v>24</v>
      </c>
      <c r="K24" s="862">
        <f t="shared" si="1"/>
        <v>104</v>
      </c>
    </row>
    <row r="25" spans="1:11" x14ac:dyDescent="0.25">
      <c r="A25" s="600" t="s">
        <v>18</v>
      </c>
      <c r="B25" s="860">
        <v>74</v>
      </c>
      <c r="C25" s="861">
        <v>55</v>
      </c>
      <c r="D25" s="860">
        <v>28</v>
      </c>
      <c r="E25" s="861">
        <v>31</v>
      </c>
      <c r="F25" s="860">
        <f t="shared" si="0"/>
        <v>188</v>
      </c>
      <c r="G25" s="860">
        <v>30</v>
      </c>
      <c r="H25" s="861">
        <v>13</v>
      </c>
      <c r="I25" s="860">
        <v>16</v>
      </c>
      <c r="J25" s="861">
        <v>13</v>
      </c>
      <c r="K25" s="862">
        <f t="shared" si="1"/>
        <v>72</v>
      </c>
    </row>
    <row r="26" spans="1:11" x14ac:dyDescent="0.25">
      <c r="A26" s="600" t="s">
        <v>215</v>
      </c>
      <c r="B26" s="860">
        <v>45</v>
      </c>
      <c r="C26" s="861">
        <v>7</v>
      </c>
      <c r="D26" s="860">
        <v>0</v>
      </c>
      <c r="E26" s="861">
        <v>0</v>
      </c>
      <c r="F26" s="860">
        <f t="shared" si="0"/>
        <v>52</v>
      </c>
      <c r="G26" s="860">
        <v>11</v>
      </c>
      <c r="H26" s="861">
        <v>0</v>
      </c>
      <c r="I26" s="860">
        <v>1</v>
      </c>
      <c r="J26" s="861">
        <v>2</v>
      </c>
      <c r="K26" s="862">
        <f t="shared" si="1"/>
        <v>14</v>
      </c>
    </row>
    <row r="27" spans="1:11" x14ac:dyDescent="0.25">
      <c r="A27" s="600" t="s">
        <v>19</v>
      </c>
      <c r="B27" s="860">
        <v>159</v>
      </c>
      <c r="C27" s="861">
        <v>23</v>
      </c>
      <c r="D27" s="860">
        <v>10</v>
      </c>
      <c r="E27" s="861">
        <v>35</v>
      </c>
      <c r="F27" s="860">
        <f t="shared" si="0"/>
        <v>227</v>
      </c>
      <c r="G27" s="860">
        <v>90</v>
      </c>
      <c r="H27" s="861">
        <v>7</v>
      </c>
      <c r="I27" s="860">
        <v>6</v>
      </c>
      <c r="J27" s="861">
        <v>25</v>
      </c>
      <c r="K27" s="862">
        <f t="shared" si="1"/>
        <v>128</v>
      </c>
    </row>
    <row r="28" spans="1:11" x14ac:dyDescent="0.25">
      <c r="A28" s="600" t="s">
        <v>20</v>
      </c>
      <c r="B28" s="860">
        <v>281</v>
      </c>
      <c r="C28" s="861">
        <v>7</v>
      </c>
      <c r="D28" s="860">
        <v>20</v>
      </c>
      <c r="E28" s="861">
        <v>57</v>
      </c>
      <c r="F28" s="860">
        <f t="shared" si="0"/>
        <v>365</v>
      </c>
      <c r="G28" s="860">
        <v>73</v>
      </c>
      <c r="H28" s="861">
        <v>5</v>
      </c>
      <c r="I28" s="860">
        <v>10</v>
      </c>
      <c r="J28" s="861">
        <v>36</v>
      </c>
      <c r="K28" s="862">
        <f t="shared" si="1"/>
        <v>124</v>
      </c>
    </row>
    <row r="29" spans="1:11" x14ac:dyDescent="0.25">
      <c r="A29" s="600" t="s">
        <v>21</v>
      </c>
      <c r="B29" s="860">
        <v>483</v>
      </c>
      <c r="C29" s="861">
        <v>0</v>
      </c>
      <c r="D29" s="860">
        <v>0</v>
      </c>
      <c r="E29" s="861">
        <v>133</v>
      </c>
      <c r="F29" s="860">
        <f t="shared" si="0"/>
        <v>616</v>
      </c>
      <c r="G29" s="860">
        <v>272</v>
      </c>
      <c r="H29" s="861">
        <v>0</v>
      </c>
      <c r="I29" s="860">
        <v>0</v>
      </c>
      <c r="J29" s="861">
        <v>145</v>
      </c>
      <c r="K29" s="862">
        <f t="shared" si="1"/>
        <v>417</v>
      </c>
    </row>
    <row r="30" spans="1:11" x14ac:dyDescent="0.25">
      <c r="A30" s="600" t="s">
        <v>217</v>
      </c>
      <c r="B30" s="860">
        <v>83</v>
      </c>
      <c r="C30" s="861">
        <v>8</v>
      </c>
      <c r="D30" s="860">
        <v>5</v>
      </c>
      <c r="E30" s="861">
        <v>1</v>
      </c>
      <c r="F30" s="860">
        <f t="shared" si="0"/>
        <v>97</v>
      </c>
      <c r="G30" s="860">
        <v>28</v>
      </c>
      <c r="H30" s="861">
        <v>5</v>
      </c>
      <c r="I30" s="860">
        <v>6</v>
      </c>
      <c r="J30" s="861">
        <v>11</v>
      </c>
      <c r="K30" s="862">
        <f t="shared" si="1"/>
        <v>50</v>
      </c>
    </row>
    <row r="31" spans="1:11" x14ac:dyDescent="0.25">
      <c r="A31" s="600" t="s">
        <v>22</v>
      </c>
      <c r="B31" s="860">
        <v>71</v>
      </c>
      <c r="C31" s="861">
        <v>4</v>
      </c>
      <c r="D31" s="860">
        <v>0</v>
      </c>
      <c r="E31" s="861">
        <v>5</v>
      </c>
      <c r="F31" s="860">
        <f t="shared" si="0"/>
        <v>80</v>
      </c>
      <c r="G31" s="860">
        <v>38</v>
      </c>
      <c r="H31" s="861">
        <v>4</v>
      </c>
      <c r="I31" s="860">
        <v>1</v>
      </c>
      <c r="J31" s="861">
        <v>18</v>
      </c>
      <c r="K31" s="862">
        <f t="shared" si="1"/>
        <v>61</v>
      </c>
    </row>
    <row r="32" spans="1:11" x14ac:dyDescent="0.25">
      <c r="A32" s="600" t="s">
        <v>23</v>
      </c>
      <c r="B32" s="860">
        <v>287</v>
      </c>
      <c r="C32" s="861">
        <v>5</v>
      </c>
      <c r="D32" s="860">
        <v>17</v>
      </c>
      <c r="E32" s="861">
        <v>7</v>
      </c>
      <c r="F32" s="860">
        <f t="shared" si="0"/>
        <v>316</v>
      </c>
      <c r="G32" s="860">
        <v>135</v>
      </c>
      <c r="H32" s="861">
        <v>5</v>
      </c>
      <c r="I32" s="860">
        <v>3</v>
      </c>
      <c r="J32" s="861">
        <v>76</v>
      </c>
      <c r="K32" s="862">
        <f t="shared" si="1"/>
        <v>219</v>
      </c>
    </row>
    <row r="33" spans="1:11" x14ac:dyDescent="0.25">
      <c r="A33" s="600" t="s">
        <v>24</v>
      </c>
      <c r="B33" s="860">
        <v>307</v>
      </c>
      <c r="C33" s="861">
        <v>53</v>
      </c>
      <c r="D33" s="860">
        <v>24</v>
      </c>
      <c r="E33" s="861">
        <v>36</v>
      </c>
      <c r="F33" s="860">
        <f t="shared" si="0"/>
        <v>420</v>
      </c>
      <c r="G33" s="860">
        <v>92</v>
      </c>
      <c r="H33" s="861">
        <v>33</v>
      </c>
      <c r="I33" s="860">
        <v>18</v>
      </c>
      <c r="J33" s="861">
        <v>34</v>
      </c>
      <c r="K33" s="862">
        <f t="shared" si="1"/>
        <v>177</v>
      </c>
    </row>
    <row r="34" spans="1:11" x14ac:dyDescent="0.25">
      <c r="A34" s="600" t="s">
        <v>25</v>
      </c>
      <c r="B34" s="860">
        <v>259</v>
      </c>
      <c r="C34" s="861">
        <v>0</v>
      </c>
      <c r="D34" s="860">
        <v>0</v>
      </c>
      <c r="E34" s="861">
        <v>16</v>
      </c>
      <c r="F34" s="860">
        <f t="shared" si="0"/>
        <v>275</v>
      </c>
      <c r="G34" s="860">
        <v>105</v>
      </c>
      <c r="H34" s="861">
        <v>0</v>
      </c>
      <c r="I34" s="860">
        <v>0</v>
      </c>
      <c r="J34" s="861">
        <v>25</v>
      </c>
      <c r="K34" s="862">
        <f t="shared" si="1"/>
        <v>130</v>
      </c>
    </row>
    <row r="35" spans="1:11" x14ac:dyDescent="0.25">
      <c r="A35" s="600" t="s">
        <v>218</v>
      </c>
      <c r="B35" s="860">
        <v>69</v>
      </c>
      <c r="C35" s="861">
        <v>50</v>
      </c>
      <c r="D35" s="860">
        <v>51</v>
      </c>
      <c r="E35" s="861">
        <v>39</v>
      </c>
      <c r="F35" s="860">
        <f t="shared" si="0"/>
        <v>209</v>
      </c>
      <c r="G35" s="860">
        <v>29</v>
      </c>
      <c r="H35" s="861">
        <v>15</v>
      </c>
      <c r="I35" s="860">
        <v>14</v>
      </c>
      <c r="J35" s="861">
        <v>24</v>
      </c>
      <c r="K35" s="862">
        <f t="shared" si="1"/>
        <v>82</v>
      </c>
    </row>
    <row r="36" spans="1:11" x14ac:dyDescent="0.25">
      <c r="A36" s="600" t="s">
        <v>219</v>
      </c>
      <c r="B36" s="860">
        <v>66</v>
      </c>
      <c r="C36" s="861">
        <v>11</v>
      </c>
      <c r="D36" s="860">
        <v>3</v>
      </c>
      <c r="E36" s="861">
        <v>13</v>
      </c>
      <c r="F36" s="860">
        <f t="shared" si="0"/>
        <v>93</v>
      </c>
      <c r="G36" s="860">
        <v>39</v>
      </c>
      <c r="H36" s="861">
        <v>7</v>
      </c>
      <c r="I36" s="860">
        <v>14</v>
      </c>
      <c r="J36" s="861">
        <v>9</v>
      </c>
      <c r="K36" s="862">
        <f t="shared" si="1"/>
        <v>69</v>
      </c>
    </row>
    <row r="37" spans="1:11" x14ac:dyDescent="0.25">
      <c r="A37" s="600" t="s">
        <v>26</v>
      </c>
      <c r="B37" s="860">
        <v>536</v>
      </c>
      <c r="C37" s="861">
        <v>42</v>
      </c>
      <c r="D37" s="860">
        <v>3</v>
      </c>
      <c r="E37" s="861">
        <v>37</v>
      </c>
      <c r="F37" s="860">
        <f t="shared" si="0"/>
        <v>618</v>
      </c>
      <c r="G37" s="860">
        <v>186</v>
      </c>
      <c r="H37" s="861">
        <v>8</v>
      </c>
      <c r="I37" s="860">
        <v>10</v>
      </c>
      <c r="J37" s="861">
        <v>84</v>
      </c>
      <c r="K37" s="862">
        <f t="shared" si="1"/>
        <v>288</v>
      </c>
    </row>
    <row r="38" spans="1:11" x14ac:dyDescent="0.25">
      <c r="A38" s="600" t="s">
        <v>27</v>
      </c>
      <c r="B38" s="860">
        <v>268</v>
      </c>
      <c r="C38" s="861">
        <v>6</v>
      </c>
      <c r="D38" s="860">
        <v>28</v>
      </c>
      <c r="E38" s="861">
        <v>160</v>
      </c>
      <c r="F38" s="860">
        <f t="shared" si="0"/>
        <v>462</v>
      </c>
      <c r="G38" s="860">
        <v>110</v>
      </c>
      <c r="H38" s="861">
        <v>9</v>
      </c>
      <c r="I38" s="860">
        <v>14</v>
      </c>
      <c r="J38" s="861">
        <v>74</v>
      </c>
      <c r="K38" s="862">
        <f t="shared" si="1"/>
        <v>207</v>
      </c>
    </row>
    <row r="39" spans="1:11" x14ac:dyDescent="0.25">
      <c r="A39" s="600" t="s">
        <v>28</v>
      </c>
      <c r="B39" s="860">
        <v>702</v>
      </c>
      <c r="C39" s="861">
        <v>31</v>
      </c>
      <c r="D39" s="860">
        <v>142</v>
      </c>
      <c r="E39" s="861">
        <v>35</v>
      </c>
      <c r="F39" s="860">
        <f t="shared" si="0"/>
        <v>910</v>
      </c>
      <c r="G39" s="860">
        <v>220</v>
      </c>
      <c r="H39" s="861">
        <v>21</v>
      </c>
      <c r="I39" s="860">
        <v>51</v>
      </c>
      <c r="J39" s="861">
        <v>54</v>
      </c>
      <c r="K39" s="862">
        <f t="shared" si="1"/>
        <v>346</v>
      </c>
    </row>
    <row r="40" spans="1:11" x14ac:dyDescent="0.25">
      <c r="A40" s="600" t="s">
        <v>29</v>
      </c>
      <c r="B40" s="860">
        <v>98</v>
      </c>
      <c r="C40" s="861">
        <v>49</v>
      </c>
      <c r="D40" s="860">
        <v>12</v>
      </c>
      <c r="E40" s="861">
        <v>123</v>
      </c>
      <c r="F40" s="860">
        <f t="shared" si="0"/>
        <v>282</v>
      </c>
      <c r="G40" s="860">
        <v>103</v>
      </c>
      <c r="H40" s="861">
        <v>36</v>
      </c>
      <c r="I40" s="860">
        <v>11</v>
      </c>
      <c r="J40" s="861">
        <v>59</v>
      </c>
      <c r="K40" s="862">
        <f t="shared" si="1"/>
        <v>209</v>
      </c>
    </row>
    <row r="41" spans="1:11" x14ac:dyDescent="0.25">
      <c r="A41" s="600" t="s">
        <v>220</v>
      </c>
      <c r="B41" s="860">
        <v>57</v>
      </c>
      <c r="C41" s="861">
        <v>3</v>
      </c>
      <c r="D41" s="860">
        <v>4</v>
      </c>
      <c r="E41" s="861">
        <v>11</v>
      </c>
      <c r="F41" s="860">
        <f t="shared" si="0"/>
        <v>75</v>
      </c>
      <c r="G41" s="860">
        <v>37</v>
      </c>
      <c r="H41" s="861">
        <v>11</v>
      </c>
      <c r="I41" s="860">
        <v>16</v>
      </c>
      <c r="J41" s="861">
        <v>6</v>
      </c>
      <c r="K41" s="862">
        <f t="shared" si="1"/>
        <v>70</v>
      </c>
    </row>
    <row r="42" spans="1:11" x14ac:dyDescent="0.25">
      <c r="A42" s="600" t="s">
        <v>221</v>
      </c>
      <c r="B42" s="860">
        <v>65</v>
      </c>
      <c r="C42" s="861">
        <v>2</v>
      </c>
      <c r="D42" s="860">
        <v>1</v>
      </c>
      <c r="E42" s="861">
        <v>7</v>
      </c>
      <c r="F42" s="860">
        <f t="shared" si="0"/>
        <v>75</v>
      </c>
      <c r="G42" s="860">
        <v>19</v>
      </c>
      <c r="H42" s="861">
        <v>5</v>
      </c>
      <c r="I42" s="860">
        <v>1</v>
      </c>
      <c r="J42" s="861">
        <v>4</v>
      </c>
      <c r="K42" s="862">
        <f t="shared" si="1"/>
        <v>29</v>
      </c>
    </row>
    <row r="43" spans="1:11" x14ac:dyDescent="0.25">
      <c r="A43" s="600" t="s">
        <v>30</v>
      </c>
      <c r="B43" s="860">
        <v>239</v>
      </c>
      <c r="C43" s="861">
        <v>19</v>
      </c>
      <c r="D43" s="860">
        <v>31</v>
      </c>
      <c r="E43" s="861">
        <v>51</v>
      </c>
      <c r="F43" s="860">
        <f t="shared" si="0"/>
        <v>340</v>
      </c>
      <c r="G43" s="860">
        <v>109</v>
      </c>
      <c r="H43" s="861">
        <v>21</v>
      </c>
      <c r="I43" s="860">
        <v>20</v>
      </c>
      <c r="J43" s="861">
        <v>36</v>
      </c>
      <c r="K43" s="862">
        <f t="shared" si="1"/>
        <v>186</v>
      </c>
    </row>
    <row r="44" spans="1:11" x14ac:dyDescent="0.25">
      <c r="A44" s="600" t="s">
        <v>31</v>
      </c>
      <c r="B44" s="860">
        <v>392</v>
      </c>
      <c r="C44" s="861">
        <v>26</v>
      </c>
      <c r="D44" s="860">
        <v>80</v>
      </c>
      <c r="E44" s="861">
        <v>27</v>
      </c>
      <c r="F44" s="860">
        <f t="shared" si="0"/>
        <v>525</v>
      </c>
      <c r="G44" s="860">
        <v>149</v>
      </c>
      <c r="H44" s="861">
        <v>17</v>
      </c>
      <c r="I44" s="860">
        <v>38</v>
      </c>
      <c r="J44" s="861">
        <v>59</v>
      </c>
      <c r="K44" s="862">
        <f t="shared" si="1"/>
        <v>263</v>
      </c>
    </row>
    <row r="45" spans="1:11" x14ac:dyDescent="0.25">
      <c r="A45" s="600" t="s">
        <v>32</v>
      </c>
      <c r="B45" s="860">
        <v>217</v>
      </c>
      <c r="C45" s="861">
        <v>7</v>
      </c>
      <c r="D45" s="860">
        <v>22</v>
      </c>
      <c r="E45" s="861">
        <v>24</v>
      </c>
      <c r="F45" s="860">
        <f t="shared" si="0"/>
        <v>270</v>
      </c>
      <c r="G45" s="860">
        <v>151</v>
      </c>
      <c r="H45" s="861">
        <v>5</v>
      </c>
      <c r="I45" s="860">
        <v>12</v>
      </c>
      <c r="J45" s="861">
        <v>32</v>
      </c>
      <c r="K45" s="862">
        <f t="shared" si="1"/>
        <v>200</v>
      </c>
    </row>
    <row r="46" spans="1:11" x14ac:dyDescent="0.25">
      <c r="A46" s="600" t="s">
        <v>158</v>
      </c>
      <c r="B46" s="860">
        <v>248</v>
      </c>
      <c r="C46" s="861">
        <v>1</v>
      </c>
      <c r="D46" s="860">
        <v>14</v>
      </c>
      <c r="E46" s="861">
        <v>4</v>
      </c>
      <c r="F46" s="860">
        <f t="shared" si="0"/>
        <v>267</v>
      </c>
      <c r="G46" s="860">
        <v>97</v>
      </c>
      <c r="H46" s="861">
        <v>4</v>
      </c>
      <c r="I46" s="860">
        <v>5</v>
      </c>
      <c r="J46" s="861">
        <v>10</v>
      </c>
      <c r="K46" s="862">
        <f t="shared" si="1"/>
        <v>116</v>
      </c>
    </row>
    <row r="47" spans="1:11" x14ac:dyDescent="0.25">
      <c r="A47" s="600" t="s">
        <v>33</v>
      </c>
      <c r="B47" s="860">
        <v>397</v>
      </c>
      <c r="C47" s="861">
        <v>7</v>
      </c>
      <c r="D47" s="860">
        <v>12</v>
      </c>
      <c r="E47" s="861">
        <v>16</v>
      </c>
      <c r="F47" s="860">
        <f t="shared" si="0"/>
        <v>432</v>
      </c>
      <c r="G47" s="860">
        <v>136</v>
      </c>
      <c r="H47" s="861">
        <v>7</v>
      </c>
      <c r="I47" s="860">
        <v>4</v>
      </c>
      <c r="J47" s="861">
        <v>31</v>
      </c>
      <c r="K47" s="862">
        <f t="shared" si="1"/>
        <v>178</v>
      </c>
    </row>
    <row r="48" spans="1:11" x14ac:dyDescent="0.25">
      <c r="A48" s="600" t="s">
        <v>34</v>
      </c>
      <c r="B48" s="860">
        <v>225</v>
      </c>
      <c r="C48" s="861">
        <v>19</v>
      </c>
      <c r="D48" s="860">
        <v>86</v>
      </c>
      <c r="E48" s="861">
        <v>19</v>
      </c>
      <c r="F48" s="860">
        <f t="shared" si="0"/>
        <v>349</v>
      </c>
      <c r="G48" s="860">
        <v>119</v>
      </c>
      <c r="H48" s="861">
        <v>19</v>
      </c>
      <c r="I48" s="860">
        <v>36</v>
      </c>
      <c r="J48" s="861">
        <v>31</v>
      </c>
      <c r="K48" s="862">
        <f t="shared" si="1"/>
        <v>205</v>
      </c>
    </row>
    <row r="49" spans="1:11" x14ac:dyDescent="0.25">
      <c r="A49" s="600" t="s">
        <v>222</v>
      </c>
      <c r="B49" s="860">
        <v>3</v>
      </c>
      <c r="C49" s="861">
        <v>0</v>
      </c>
      <c r="D49" s="860">
        <v>0</v>
      </c>
      <c r="E49" s="861">
        <v>0</v>
      </c>
      <c r="F49" s="860">
        <f t="shared" si="0"/>
        <v>3</v>
      </c>
      <c r="G49" s="860">
        <v>4</v>
      </c>
      <c r="H49" s="861">
        <v>0</v>
      </c>
      <c r="I49" s="860">
        <v>0</v>
      </c>
      <c r="J49" s="861">
        <v>3</v>
      </c>
      <c r="K49" s="862">
        <f t="shared" si="1"/>
        <v>7</v>
      </c>
    </row>
    <row r="50" spans="1:11" x14ac:dyDescent="0.25">
      <c r="A50" s="600" t="s">
        <v>35</v>
      </c>
      <c r="B50" s="860">
        <v>184</v>
      </c>
      <c r="C50" s="861">
        <v>10</v>
      </c>
      <c r="D50" s="860">
        <v>19</v>
      </c>
      <c r="E50" s="861">
        <v>13</v>
      </c>
      <c r="F50" s="860">
        <f t="shared" si="0"/>
        <v>226</v>
      </c>
      <c r="G50" s="860">
        <v>112</v>
      </c>
      <c r="H50" s="861">
        <v>16</v>
      </c>
      <c r="I50" s="860">
        <v>24</v>
      </c>
      <c r="J50" s="861">
        <v>37</v>
      </c>
      <c r="K50" s="862">
        <f t="shared" si="1"/>
        <v>189</v>
      </c>
    </row>
    <row r="51" spans="1:11" x14ac:dyDescent="0.25">
      <c r="A51" s="600" t="s">
        <v>36</v>
      </c>
      <c r="B51" s="860">
        <v>280</v>
      </c>
      <c r="C51" s="861">
        <v>0</v>
      </c>
      <c r="D51" s="860">
        <v>9</v>
      </c>
      <c r="E51" s="861">
        <v>5</v>
      </c>
      <c r="F51" s="860">
        <f t="shared" si="0"/>
        <v>294</v>
      </c>
      <c r="G51" s="860">
        <v>103</v>
      </c>
      <c r="H51" s="861">
        <v>6</v>
      </c>
      <c r="I51" s="860">
        <v>5</v>
      </c>
      <c r="J51" s="861">
        <v>27</v>
      </c>
      <c r="K51" s="862">
        <f t="shared" si="1"/>
        <v>141</v>
      </c>
    </row>
    <row r="52" spans="1:11" x14ac:dyDescent="0.25">
      <c r="A52" s="600" t="s">
        <v>146</v>
      </c>
      <c r="B52" s="860">
        <v>15</v>
      </c>
      <c r="C52" s="861">
        <v>7</v>
      </c>
      <c r="D52" s="860">
        <v>6</v>
      </c>
      <c r="E52" s="861">
        <v>5</v>
      </c>
      <c r="F52" s="860">
        <f t="shared" si="0"/>
        <v>33</v>
      </c>
      <c r="G52" s="860">
        <v>23</v>
      </c>
      <c r="H52" s="861">
        <v>1</v>
      </c>
      <c r="I52" s="860">
        <v>8</v>
      </c>
      <c r="J52" s="861">
        <v>6</v>
      </c>
      <c r="K52" s="862">
        <f t="shared" si="1"/>
        <v>38</v>
      </c>
    </row>
    <row r="53" spans="1:11" x14ac:dyDescent="0.25">
      <c r="A53" s="600" t="s">
        <v>37</v>
      </c>
      <c r="B53" s="860">
        <v>46</v>
      </c>
      <c r="C53" s="861">
        <v>14</v>
      </c>
      <c r="D53" s="860">
        <v>45</v>
      </c>
      <c r="E53" s="861">
        <v>24</v>
      </c>
      <c r="F53" s="860">
        <f t="shared" si="0"/>
        <v>129</v>
      </c>
      <c r="G53" s="860">
        <v>17</v>
      </c>
      <c r="H53" s="861">
        <v>10</v>
      </c>
      <c r="I53" s="860">
        <v>8</v>
      </c>
      <c r="J53" s="861">
        <v>13</v>
      </c>
      <c r="K53" s="862">
        <f t="shared" si="1"/>
        <v>48</v>
      </c>
    </row>
    <row r="54" spans="1:11" x14ac:dyDescent="0.25">
      <c r="A54" s="600" t="s">
        <v>223</v>
      </c>
      <c r="B54" s="860">
        <v>136</v>
      </c>
      <c r="C54" s="861">
        <v>18</v>
      </c>
      <c r="D54" s="860">
        <v>7</v>
      </c>
      <c r="E54" s="861">
        <v>7</v>
      </c>
      <c r="F54" s="860">
        <f t="shared" si="0"/>
        <v>168</v>
      </c>
      <c r="G54" s="860">
        <v>50</v>
      </c>
      <c r="H54" s="861">
        <v>11</v>
      </c>
      <c r="I54" s="860">
        <v>9</v>
      </c>
      <c r="J54" s="861">
        <v>3</v>
      </c>
      <c r="K54" s="862">
        <f t="shared" si="1"/>
        <v>73</v>
      </c>
    </row>
    <row r="55" spans="1:11" x14ac:dyDescent="0.25">
      <c r="A55" s="600" t="s">
        <v>38</v>
      </c>
      <c r="B55" s="860">
        <v>198</v>
      </c>
      <c r="C55" s="861">
        <v>19</v>
      </c>
      <c r="D55" s="860">
        <v>8</v>
      </c>
      <c r="E55" s="861">
        <v>7</v>
      </c>
      <c r="F55" s="860">
        <f t="shared" si="0"/>
        <v>232</v>
      </c>
      <c r="G55" s="860">
        <v>65</v>
      </c>
      <c r="H55" s="861">
        <v>4</v>
      </c>
      <c r="I55" s="860">
        <v>8</v>
      </c>
      <c r="J55" s="861">
        <v>18</v>
      </c>
      <c r="K55" s="862">
        <f t="shared" si="1"/>
        <v>95</v>
      </c>
    </row>
    <row r="56" spans="1:11" x14ac:dyDescent="0.25">
      <c r="A56" s="600" t="s">
        <v>39</v>
      </c>
      <c r="B56" s="860">
        <v>546</v>
      </c>
      <c r="C56" s="861">
        <v>129</v>
      </c>
      <c r="D56" s="860">
        <v>73</v>
      </c>
      <c r="E56" s="861">
        <v>100</v>
      </c>
      <c r="F56" s="860">
        <f t="shared" si="0"/>
        <v>848</v>
      </c>
      <c r="G56" s="860">
        <v>372</v>
      </c>
      <c r="H56" s="861">
        <v>77</v>
      </c>
      <c r="I56" s="860">
        <v>110</v>
      </c>
      <c r="J56" s="861">
        <v>154</v>
      </c>
      <c r="K56" s="862">
        <f t="shared" si="1"/>
        <v>713</v>
      </c>
    </row>
    <row r="57" spans="1:11" x14ac:dyDescent="0.25">
      <c r="A57" s="600" t="s">
        <v>40</v>
      </c>
      <c r="B57" s="860">
        <v>283</v>
      </c>
      <c r="C57" s="861">
        <v>3</v>
      </c>
      <c r="D57" s="860">
        <v>57</v>
      </c>
      <c r="E57" s="861">
        <v>32</v>
      </c>
      <c r="F57" s="860">
        <f t="shared" si="0"/>
        <v>375</v>
      </c>
      <c r="G57" s="860">
        <v>149</v>
      </c>
      <c r="H57" s="861">
        <v>11</v>
      </c>
      <c r="I57" s="860">
        <v>8</v>
      </c>
      <c r="J57" s="861">
        <v>45</v>
      </c>
      <c r="K57" s="862">
        <f t="shared" si="1"/>
        <v>213</v>
      </c>
    </row>
    <row r="58" spans="1:11" x14ac:dyDescent="0.25">
      <c r="A58" s="600" t="s">
        <v>41</v>
      </c>
      <c r="B58" s="860">
        <v>197</v>
      </c>
      <c r="C58" s="861">
        <v>0</v>
      </c>
      <c r="D58" s="860">
        <v>0</v>
      </c>
      <c r="E58" s="861">
        <v>89</v>
      </c>
      <c r="F58" s="860">
        <f t="shared" si="0"/>
        <v>286</v>
      </c>
      <c r="G58" s="860">
        <v>118</v>
      </c>
      <c r="H58" s="861">
        <v>0</v>
      </c>
      <c r="I58" s="860">
        <v>0</v>
      </c>
      <c r="J58" s="861">
        <v>41</v>
      </c>
      <c r="K58" s="862">
        <f t="shared" si="1"/>
        <v>159</v>
      </c>
    </row>
    <row r="59" spans="1:11" x14ac:dyDescent="0.25">
      <c r="A59" s="600" t="s">
        <v>224</v>
      </c>
      <c r="B59" s="860">
        <v>17</v>
      </c>
      <c r="C59" s="861">
        <v>1</v>
      </c>
      <c r="D59" s="860">
        <v>1</v>
      </c>
      <c r="E59" s="861">
        <v>4</v>
      </c>
      <c r="F59" s="860">
        <f t="shared" si="0"/>
        <v>23</v>
      </c>
      <c r="G59" s="860">
        <v>10</v>
      </c>
      <c r="H59" s="861">
        <v>0</v>
      </c>
      <c r="I59" s="860">
        <v>1</v>
      </c>
      <c r="J59" s="861">
        <v>4</v>
      </c>
      <c r="K59" s="862">
        <f t="shared" si="1"/>
        <v>15</v>
      </c>
    </row>
    <row r="60" spans="1:11" x14ac:dyDescent="0.25">
      <c r="A60" s="600" t="s">
        <v>42</v>
      </c>
      <c r="B60" s="860">
        <v>417</v>
      </c>
      <c r="C60" s="861">
        <v>659</v>
      </c>
      <c r="D60" s="860">
        <v>100</v>
      </c>
      <c r="E60" s="861">
        <v>553</v>
      </c>
      <c r="F60" s="860">
        <f t="shared" si="0"/>
        <v>1729</v>
      </c>
      <c r="G60" s="860">
        <v>538</v>
      </c>
      <c r="H60" s="861">
        <v>506</v>
      </c>
      <c r="I60" s="860">
        <v>264</v>
      </c>
      <c r="J60" s="861">
        <v>654</v>
      </c>
      <c r="K60" s="862">
        <f t="shared" si="1"/>
        <v>1962</v>
      </c>
    </row>
    <row r="61" spans="1:11" x14ac:dyDescent="0.25">
      <c r="A61" s="600" t="s">
        <v>147</v>
      </c>
      <c r="B61" s="860">
        <v>137</v>
      </c>
      <c r="C61" s="861">
        <v>9</v>
      </c>
      <c r="D61" s="860">
        <v>8</v>
      </c>
      <c r="E61" s="861">
        <v>11</v>
      </c>
      <c r="F61" s="860">
        <f t="shared" si="0"/>
        <v>165</v>
      </c>
      <c r="G61" s="860">
        <v>85</v>
      </c>
      <c r="H61" s="861">
        <v>5</v>
      </c>
      <c r="I61" s="860">
        <v>9</v>
      </c>
      <c r="J61" s="861">
        <v>15</v>
      </c>
      <c r="K61" s="862">
        <f t="shared" si="1"/>
        <v>114</v>
      </c>
    </row>
    <row r="62" spans="1:11" x14ac:dyDescent="0.25">
      <c r="A62" s="600" t="s">
        <v>43</v>
      </c>
      <c r="B62" s="860">
        <v>800</v>
      </c>
      <c r="C62" s="861">
        <v>84</v>
      </c>
      <c r="D62" s="860">
        <v>96</v>
      </c>
      <c r="E62" s="861">
        <v>50</v>
      </c>
      <c r="F62" s="860">
        <f t="shared" si="0"/>
        <v>1030</v>
      </c>
      <c r="G62" s="860">
        <v>275</v>
      </c>
      <c r="H62" s="861">
        <v>100</v>
      </c>
      <c r="I62" s="860">
        <v>99</v>
      </c>
      <c r="J62" s="861">
        <v>82</v>
      </c>
      <c r="K62" s="862">
        <f t="shared" si="1"/>
        <v>556</v>
      </c>
    </row>
    <row r="63" spans="1:11" x14ac:dyDescent="0.25">
      <c r="A63" s="600" t="s">
        <v>44</v>
      </c>
      <c r="B63" s="860">
        <v>886</v>
      </c>
      <c r="C63" s="861">
        <v>979</v>
      </c>
      <c r="D63" s="860">
        <v>1249</v>
      </c>
      <c r="E63" s="861">
        <v>674</v>
      </c>
      <c r="F63" s="860">
        <f t="shared" si="0"/>
        <v>3788</v>
      </c>
      <c r="G63" s="860">
        <v>476</v>
      </c>
      <c r="H63" s="861">
        <v>855</v>
      </c>
      <c r="I63" s="860">
        <v>1031</v>
      </c>
      <c r="J63" s="861">
        <v>453</v>
      </c>
      <c r="K63" s="862">
        <f t="shared" si="1"/>
        <v>2815</v>
      </c>
    </row>
    <row r="64" spans="1:11" x14ac:dyDescent="0.25">
      <c r="A64" s="600" t="s">
        <v>148</v>
      </c>
      <c r="B64" s="860">
        <v>14</v>
      </c>
      <c r="C64" s="861">
        <v>2</v>
      </c>
      <c r="D64" s="860">
        <v>1</v>
      </c>
      <c r="E64" s="861">
        <v>1</v>
      </c>
      <c r="F64" s="860">
        <f t="shared" si="0"/>
        <v>18</v>
      </c>
      <c r="G64" s="860">
        <v>2</v>
      </c>
      <c r="H64" s="861">
        <v>0</v>
      </c>
      <c r="I64" s="860">
        <v>0</v>
      </c>
      <c r="J64" s="861">
        <v>6</v>
      </c>
      <c r="K64" s="862">
        <f t="shared" si="1"/>
        <v>8</v>
      </c>
    </row>
    <row r="65" spans="1:15" x14ac:dyDescent="0.25">
      <c r="A65" s="600" t="s">
        <v>45</v>
      </c>
      <c r="B65" s="860">
        <v>221</v>
      </c>
      <c r="C65" s="861">
        <v>51</v>
      </c>
      <c r="D65" s="860">
        <v>33</v>
      </c>
      <c r="E65" s="861">
        <v>26</v>
      </c>
      <c r="F65" s="860">
        <f t="shared" si="0"/>
        <v>331</v>
      </c>
      <c r="G65" s="860">
        <v>121</v>
      </c>
      <c r="H65" s="861">
        <v>27</v>
      </c>
      <c r="I65" s="860">
        <v>30</v>
      </c>
      <c r="J65" s="861">
        <v>61</v>
      </c>
      <c r="K65" s="862">
        <f t="shared" si="1"/>
        <v>239</v>
      </c>
    </row>
    <row r="66" spans="1:15" x14ac:dyDescent="0.25">
      <c r="A66" s="600" t="s">
        <v>46</v>
      </c>
      <c r="B66" s="860">
        <v>160</v>
      </c>
      <c r="C66" s="861">
        <v>21</v>
      </c>
      <c r="D66" s="860">
        <v>26</v>
      </c>
      <c r="E66" s="861">
        <v>23</v>
      </c>
      <c r="F66" s="860">
        <f t="shared" si="0"/>
        <v>230</v>
      </c>
      <c r="G66" s="860">
        <v>76</v>
      </c>
      <c r="H66" s="861">
        <v>27</v>
      </c>
      <c r="I66" s="860">
        <v>23</v>
      </c>
      <c r="J66" s="861">
        <v>28</v>
      </c>
      <c r="K66" s="862">
        <f t="shared" si="1"/>
        <v>154</v>
      </c>
    </row>
    <row r="67" spans="1:15" x14ac:dyDescent="0.25">
      <c r="A67" s="600" t="s">
        <v>112</v>
      </c>
      <c r="B67" s="860">
        <v>758</v>
      </c>
      <c r="C67" s="861">
        <v>317</v>
      </c>
      <c r="D67" s="860">
        <v>358</v>
      </c>
      <c r="E67" s="861">
        <v>178</v>
      </c>
      <c r="F67" s="860">
        <f t="shared" si="0"/>
        <v>1611</v>
      </c>
      <c r="G67" s="860">
        <v>613</v>
      </c>
      <c r="H67" s="861">
        <v>426</v>
      </c>
      <c r="I67" s="860">
        <v>285</v>
      </c>
      <c r="J67" s="861">
        <v>249</v>
      </c>
      <c r="K67" s="862">
        <f t="shared" si="1"/>
        <v>1573</v>
      </c>
    </row>
    <row r="68" spans="1:15" x14ac:dyDescent="0.25">
      <c r="A68" s="600" t="s">
        <v>47</v>
      </c>
      <c r="B68" s="860">
        <v>335</v>
      </c>
      <c r="C68" s="861">
        <v>97</v>
      </c>
      <c r="D68" s="860">
        <v>97</v>
      </c>
      <c r="E68" s="861">
        <v>293</v>
      </c>
      <c r="F68" s="860">
        <f t="shared" si="0"/>
        <v>822</v>
      </c>
      <c r="G68" s="860">
        <v>599</v>
      </c>
      <c r="H68" s="861">
        <v>151</v>
      </c>
      <c r="I68" s="860">
        <v>126</v>
      </c>
      <c r="J68" s="861">
        <v>264</v>
      </c>
      <c r="K68" s="862">
        <f t="shared" si="1"/>
        <v>1140</v>
      </c>
    </row>
    <row r="69" spans="1:15" x14ac:dyDescent="0.25">
      <c r="A69" s="863" t="s">
        <v>226</v>
      </c>
      <c r="B69" s="860">
        <v>61</v>
      </c>
      <c r="C69" s="861">
        <v>2</v>
      </c>
      <c r="D69" s="860">
        <v>11</v>
      </c>
      <c r="E69" s="861">
        <v>1</v>
      </c>
      <c r="F69" s="860">
        <f t="shared" si="0"/>
        <v>75</v>
      </c>
      <c r="G69" s="864">
        <v>32</v>
      </c>
      <c r="H69" s="865">
        <v>6</v>
      </c>
      <c r="I69" s="864">
        <v>2</v>
      </c>
      <c r="J69" s="865">
        <v>15</v>
      </c>
      <c r="K69" s="862">
        <f t="shared" si="1"/>
        <v>55</v>
      </c>
    </row>
    <row r="70" spans="1:15" ht="15.75" thickBot="1" x14ac:dyDescent="0.3">
      <c r="A70" s="866" t="s">
        <v>48</v>
      </c>
      <c r="B70" s="867">
        <v>198</v>
      </c>
      <c r="C70" s="868">
        <v>45</v>
      </c>
      <c r="D70" s="867">
        <v>11</v>
      </c>
      <c r="E70" s="868">
        <v>52</v>
      </c>
      <c r="F70" s="869">
        <f t="shared" si="0"/>
        <v>306</v>
      </c>
      <c r="G70" s="867">
        <v>71</v>
      </c>
      <c r="H70" s="868">
        <v>7</v>
      </c>
      <c r="I70" s="867">
        <v>8</v>
      </c>
      <c r="J70" s="868">
        <v>20</v>
      </c>
      <c r="K70" s="870">
        <f t="shared" si="1"/>
        <v>106</v>
      </c>
    </row>
    <row r="71" spans="1:15" s="309" customFormat="1" ht="15.75" thickTop="1" x14ac:dyDescent="0.25">
      <c r="A71" s="871" t="s">
        <v>49</v>
      </c>
      <c r="B71" s="276"/>
      <c r="C71" s="276"/>
      <c r="D71" s="276"/>
      <c r="E71" s="276"/>
      <c r="F71" s="276"/>
      <c r="G71" s="276"/>
      <c r="H71" s="276"/>
      <c r="I71" s="276"/>
      <c r="J71" s="276"/>
      <c r="K71" s="276"/>
    </row>
    <row r="72" spans="1:15" s="309" customFormat="1" ht="33.75" customHeight="1" x14ac:dyDescent="0.25">
      <c r="A72" s="463" t="s">
        <v>178</v>
      </c>
      <c r="B72" s="463"/>
      <c r="C72" s="463"/>
      <c r="D72" s="463"/>
      <c r="E72" s="463"/>
      <c r="F72" s="463"/>
      <c r="G72" s="463"/>
      <c r="H72" s="463"/>
      <c r="I72" s="463"/>
      <c r="J72" s="463"/>
      <c r="K72" s="463"/>
    </row>
    <row r="73" spans="1:15" ht="30.75" customHeight="1" x14ac:dyDescent="0.25">
      <c r="A73" s="463" t="s">
        <v>179</v>
      </c>
      <c r="B73" s="463"/>
      <c r="C73" s="463"/>
      <c r="D73" s="463"/>
      <c r="E73" s="463"/>
      <c r="F73" s="463"/>
      <c r="G73" s="463"/>
      <c r="H73" s="463"/>
      <c r="I73" s="463"/>
      <c r="J73" s="463"/>
      <c r="K73" s="463"/>
    </row>
    <row r="74" spans="1:15" ht="30.75" customHeight="1" x14ac:dyDescent="0.25">
      <c r="A74" s="872" t="s">
        <v>300</v>
      </c>
      <c r="B74" s="790"/>
      <c r="C74" s="790"/>
      <c r="D74" s="790"/>
      <c r="E74" s="790"/>
      <c r="F74" s="790"/>
      <c r="G74" s="790"/>
      <c r="H74" s="790"/>
      <c r="I74" s="790"/>
      <c r="J74" s="790"/>
      <c r="K74" s="790"/>
    </row>
    <row r="75" spans="1:15" ht="45.75" customHeight="1" x14ac:dyDescent="0.25">
      <c r="A75" s="463" t="s">
        <v>467</v>
      </c>
      <c r="B75" s="463"/>
      <c r="C75" s="463"/>
      <c r="D75" s="463"/>
      <c r="E75" s="463"/>
      <c r="F75" s="463"/>
      <c r="G75" s="463"/>
      <c r="H75" s="463"/>
      <c r="I75" s="463"/>
      <c r="J75" s="463"/>
      <c r="K75" s="463"/>
      <c r="L75" s="464"/>
      <c r="M75" s="464"/>
      <c r="N75" s="464"/>
      <c r="O75" s="464"/>
    </row>
    <row r="76" spans="1:15" ht="30.75" customHeight="1" x14ac:dyDescent="0.25">
      <c r="A76" s="463" t="s">
        <v>314</v>
      </c>
      <c r="B76" s="463"/>
      <c r="C76" s="463"/>
      <c r="D76" s="463"/>
      <c r="E76" s="463"/>
      <c r="F76" s="463"/>
      <c r="G76" s="463"/>
      <c r="H76" s="463"/>
      <c r="I76" s="463"/>
      <c r="J76" s="463"/>
      <c r="K76" s="463"/>
    </row>
    <row r="77" spans="1:15" x14ac:dyDescent="0.25">
      <c r="A77" s="463"/>
      <c r="B77" s="463"/>
      <c r="C77" s="463"/>
      <c r="D77" s="463"/>
      <c r="E77" s="463"/>
      <c r="F77" s="463"/>
      <c r="G77" s="463"/>
      <c r="H77" s="463"/>
      <c r="I77" s="463"/>
      <c r="J77" s="463"/>
      <c r="K77" s="463"/>
    </row>
    <row r="78" spans="1:15" x14ac:dyDescent="0.25">
      <c r="A78" s="463"/>
      <c r="B78" s="463"/>
      <c r="C78" s="463"/>
      <c r="D78" s="463"/>
      <c r="E78" s="463"/>
      <c r="F78" s="463"/>
      <c r="G78" s="463"/>
      <c r="H78" s="463"/>
      <c r="I78" s="463"/>
      <c r="J78" s="463"/>
      <c r="K78" s="463"/>
    </row>
    <row r="79" spans="1:15" x14ac:dyDescent="0.25">
      <c r="B79" s="386"/>
      <c r="C79" s="386"/>
      <c r="D79" s="386"/>
      <c r="E79" s="386"/>
      <c r="F79" s="386"/>
      <c r="G79" s="386"/>
      <c r="H79" s="386"/>
      <c r="I79" s="386"/>
      <c r="J79" s="386"/>
      <c r="K79" s="386"/>
    </row>
    <row r="85" ht="25.5" customHeight="1" x14ac:dyDescent="0.25"/>
    <row r="86" ht="18.75" customHeight="1" x14ac:dyDescent="0.25"/>
    <row r="87" ht="30.75" customHeight="1" x14ac:dyDescent="0.25"/>
    <row r="88" ht="27" customHeight="1" x14ac:dyDescent="0.25"/>
    <row r="89" ht="28.5" customHeight="1" x14ac:dyDescent="0.25"/>
  </sheetData>
  <mergeCells count="17">
    <mergeCell ref="A1:K1"/>
    <mergeCell ref="A2:A4"/>
    <mergeCell ref="B2:F2"/>
    <mergeCell ref="G2:K2"/>
    <mergeCell ref="B3:C3"/>
    <mergeCell ref="D3:E3"/>
    <mergeCell ref="F3:F4"/>
    <mergeCell ref="G3:H3"/>
    <mergeCell ref="I3:J3"/>
    <mergeCell ref="K3:K4"/>
    <mergeCell ref="A78:K78"/>
    <mergeCell ref="A72:K72"/>
    <mergeCell ref="A73:K73"/>
    <mergeCell ref="A75:K75"/>
    <mergeCell ref="L75:O75"/>
    <mergeCell ref="A76:K76"/>
    <mergeCell ref="A77:K77"/>
  </mergeCells>
  <pageMargins left="0.70866141732283472" right="0.70866141732283472" top="0.74803149606299213" bottom="0.74803149606299213" header="0.31496062992125984" footer="0.31496062992125984"/>
  <pageSetup paperSize="9" scale="62" orientation="portrait"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F16"/>
  <sheetViews>
    <sheetView zoomScale="75" zoomScaleNormal="75" workbookViewId="0">
      <selection activeCell="N10" sqref="N10"/>
    </sheetView>
  </sheetViews>
  <sheetFormatPr defaultRowHeight="15" x14ac:dyDescent="0.25"/>
  <cols>
    <col min="1" max="1" width="24" style="276" customWidth="1"/>
    <col min="2" max="2" width="26.33203125" style="276" customWidth="1"/>
    <col min="3" max="5" width="26.5" style="276" customWidth="1"/>
    <col min="6" max="6" width="26.33203125" style="276" customWidth="1"/>
    <col min="7" max="16384" width="9.33203125" style="276"/>
  </cols>
  <sheetData>
    <row r="1" spans="1:6" ht="34.5" customHeight="1" thickTop="1" x14ac:dyDescent="0.25">
      <c r="A1" s="545" t="s">
        <v>373</v>
      </c>
      <c r="B1" s="546"/>
      <c r="C1" s="546"/>
      <c r="D1" s="546"/>
      <c r="E1" s="546"/>
      <c r="F1" s="547"/>
    </row>
    <row r="2" spans="1:6" ht="17.25" customHeight="1" x14ac:dyDescent="0.25">
      <c r="A2" s="543" t="s">
        <v>439</v>
      </c>
      <c r="B2" s="335" t="s">
        <v>456</v>
      </c>
      <c r="C2" s="335" t="s">
        <v>457</v>
      </c>
      <c r="D2" s="335" t="s">
        <v>457</v>
      </c>
      <c r="E2" s="432" t="s">
        <v>456</v>
      </c>
      <c r="F2" s="336" t="s">
        <v>456</v>
      </c>
    </row>
    <row r="3" spans="1:6" x14ac:dyDescent="0.25">
      <c r="A3" s="544"/>
      <c r="B3" s="337" t="s">
        <v>203</v>
      </c>
      <c r="C3" s="338" t="s">
        <v>292</v>
      </c>
      <c r="D3" s="338" t="s">
        <v>301</v>
      </c>
      <c r="E3" s="338" t="s">
        <v>318</v>
      </c>
      <c r="F3" s="339" t="s">
        <v>508</v>
      </c>
    </row>
    <row r="4" spans="1:6" x14ac:dyDescent="0.25">
      <c r="A4" s="271" t="s">
        <v>180</v>
      </c>
      <c r="B4" s="340">
        <v>36</v>
      </c>
      <c r="C4" s="340">
        <v>56</v>
      </c>
      <c r="D4" s="341">
        <v>77</v>
      </c>
      <c r="E4" s="341">
        <v>83</v>
      </c>
      <c r="F4" s="903">
        <v>130</v>
      </c>
    </row>
    <row r="5" spans="1:6" x14ac:dyDescent="0.25">
      <c r="A5" s="271" t="s">
        <v>181</v>
      </c>
      <c r="B5" s="340">
        <v>36</v>
      </c>
      <c r="C5" s="340">
        <v>44</v>
      </c>
      <c r="D5" s="341">
        <v>54</v>
      </c>
      <c r="E5" s="341">
        <v>53</v>
      </c>
      <c r="F5" s="903">
        <v>95</v>
      </c>
    </row>
    <row r="6" spans="1:6" x14ac:dyDescent="0.25">
      <c r="A6" s="271" t="s">
        <v>182</v>
      </c>
      <c r="B6" s="340">
        <v>30</v>
      </c>
      <c r="C6" s="340">
        <v>25</v>
      </c>
      <c r="D6" s="341">
        <v>57</v>
      </c>
      <c r="E6" s="341">
        <v>51</v>
      </c>
      <c r="F6" s="903">
        <v>45</v>
      </c>
    </row>
    <row r="7" spans="1:6" x14ac:dyDescent="0.25">
      <c r="A7" s="271" t="s">
        <v>183</v>
      </c>
      <c r="B7" s="340">
        <v>60</v>
      </c>
      <c r="C7" s="340">
        <v>48</v>
      </c>
      <c r="D7" s="341">
        <v>98</v>
      </c>
      <c r="E7" s="341">
        <v>95</v>
      </c>
      <c r="F7" s="903">
        <v>117</v>
      </c>
    </row>
    <row r="8" spans="1:6" x14ac:dyDescent="0.25">
      <c r="A8" s="271" t="s">
        <v>184</v>
      </c>
      <c r="B8" s="340">
        <v>11</v>
      </c>
      <c r="C8" s="340">
        <v>23</v>
      </c>
      <c r="D8" s="341">
        <v>18</v>
      </c>
      <c r="E8" s="341">
        <v>34</v>
      </c>
      <c r="F8" s="903">
        <v>37</v>
      </c>
    </row>
    <row r="9" spans="1:6" x14ac:dyDescent="0.25">
      <c r="A9" s="271" t="s">
        <v>169</v>
      </c>
      <c r="B9" s="340">
        <v>52</v>
      </c>
      <c r="C9" s="340">
        <v>66</v>
      </c>
      <c r="D9" s="341">
        <v>75</v>
      </c>
      <c r="E9" s="341">
        <v>58</v>
      </c>
      <c r="F9" s="903">
        <v>64</v>
      </c>
    </row>
    <row r="10" spans="1:6" x14ac:dyDescent="0.25">
      <c r="A10" s="271" t="s">
        <v>138</v>
      </c>
      <c r="B10" s="340">
        <v>96</v>
      </c>
      <c r="C10" s="340">
        <v>105</v>
      </c>
      <c r="D10" s="341">
        <v>121</v>
      </c>
      <c r="E10" s="341">
        <v>145</v>
      </c>
      <c r="F10" s="903">
        <v>150</v>
      </c>
    </row>
    <row r="11" spans="1:6" x14ac:dyDescent="0.25">
      <c r="A11" s="271" t="s">
        <v>139</v>
      </c>
      <c r="B11" s="340">
        <v>27</v>
      </c>
      <c r="C11" s="340">
        <v>33</v>
      </c>
      <c r="D11" s="341">
        <v>50</v>
      </c>
      <c r="E11" s="341">
        <v>40</v>
      </c>
      <c r="F11" s="903">
        <v>69</v>
      </c>
    </row>
    <row r="12" spans="1:6" ht="14.25" customHeight="1" x14ac:dyDescent="0.25">
      <c r="A12" s="272" t="s">
        <v>65</v>
      </c>
      <c r="B12" s="342">
        <f>SUM(B4:B11)</f>
        <v>348</v>
      </c>
      <c r="C12" s="342">
        <f>SUM(C4:C11)</f>
        <v>400</v>
      </c>
      <c r="D12" s="342">
        <f t="shared" ref="D12:F12" si="0">SUM(D4:D11)</f>
        <v>550</v>
      </c>
      <c r="E12" s="345">
        <v>559</v>
      </c>
      <c r="F12" s="904">
        <f t="shared" si="0"/>
        <v>707</v>
      </c>
    </row>
    <row r="13" spans="1:6" ht="15.75" thickBot="1" x14ac:dyDescent="0.3">
      <c r="A13" s="273" t="s">
        <v>66</v>
      </c>
      <c r="B13" s="343">
        <f>B12/$B$12*100</f>
        <v>100</v>
      </c>
      <c r="C13" s="343">
        <f t="shared" ref="C13:F13" si="1">C12/$B$12*100</f>
        <v>114.94252873563218</v>
      </c>
      <c r="D13" s="343">
        <f t="shared" si="1"/>
        <v>158.04597701149424</v>
      </c>
      <c r="E13" s="346">
        <v>160.63218390804596</v>
      </c>
      <c r="F13" s="905">
        <f t="shared" si="1"/>
        <v>203.16091954022988</v>
      </c>
    </row>
    <row r="14" spans="1:6" ht="15.75" thickTop="1" x14ac:dyDescent="0.25">
      <c r="A14" s="329" t="s">
        <v>136</v>
      </c>
      <c r="B14" s="344"/>
    </row>
    <row r="15" spans="1:6" x14ac:dyDescent="0.25">
      <c r="A15" s="276" t="s">
        <v>425</v>
      </c>
    </row>
    <row r="16" spans="1:6" x14ac:dyDescent="0.25">
      <c r="A16" s="276" t="s">
        <v>293</v>
      </c>
    </row>
  </sheetData>
  <mergeCells count="2">
    <mergeCell ref="A2:A3"/>
    <mergeCell ref="A1:F1"/>
  </mergeCells>
  <pageMargins left="0.70866141732283472" right="0.70866141732283472" top="0.74803149606299213" bottom="0.74803149606299213" header="0.31496062992125984" footer="0.31496062992125984"/>
  <pageSetup paperSize="9" scale="96"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H16"/>
  <sheetViews>
    <sheetView zoomScale="75" zoomScaleNormal="75" workbookViewId="0">
      <selection activeCell="M9" sqref="M9"/>
    </sheetView>
  </sheetViews>
  <sheetFormatPr defaultColWidth="9.33203125" defaultRowHeight="15" x14ac:dyDescent="0.25"/>
  <cols>
    <col min="1" max="7" width="22.6640625" style="276" customWidth="1"/>
    <col min="8" max="8" width="22.6640625" style="584" customWidth="1"/>
    <col min="9" max="16384" width="9.33203125" style="276"/>
  </cols>
  <sheetData>
    <row r="1" spans="1:8" ht="17.25" customHeight="1" thickTop="1" x14ac:dyDescent="0.25">
      <c r="A1" s="548" t="s">
        <v>368</v>
      </c>
      <c r="B1" s="549"/>
      <c r="C1" s="549"/>
      <c r="D1" s="549"/>
      <c r="E1" s="549"/>
      <c r="F1" s="549"/>
      <c r="G1" s="549"/>
      <c r="H1" s="550"/>
    </row>
    <row r="2" spans="1:8" ht="17.25" customHeight="1" x14ac:dyDescent="0.25">
      <c r="A2" s="543" t="s">
        <v>439</v>
      </c>
      <c r="B2" s="335" t="s">
        <v>457</v>
      </c>
      <c r="C2" s="335" t="s">
        <v>457</v>
      </c>
      <c r="D2" s="335" t="s">
        <v>456</v>
      </c>
      <c r="E2" s="335" t="s">
        <v>457</v>
      </c>
      <c r="F2" s="335" t="s">
        <v>457</v>
      </c>
      <c r="G2" s="432" t="s">
        <v>456</v>
      </c>
      <c r="H2" s="336" t="s">
        <v>456</v>
      </c>
    </row>
    <row r="3" spans="1:8" x14ac:dyDescent="0.25">
      <c r="A3" s="544"/>
      <c r="B3" s="337" t="s">
        <v>201</v>
      </c>
      <c r="C3" s="337" t="s">
        <v>202</v>
      </c>
      <c r="D3" s="337" t="s">
        <v>203</v>
      </c>
      <c r="E3" s="338" t="s">
        <v>292</v>
      </c>
      <c r="F3" s="338" t="s">
        <v>301</v>
      </c>
      <c r="G3" s="338" t="s">
        <v>318</v>
      </c>
      <c r="H3" s="339" t="s">
        <v>508</v>
      </c>
    </row>
    <row r="4" spans="1:8" x14ac:dyDescent="0.25">
      <c r="A4" s="271" t="s">
        <v>180</v>
      </c>
      <c r="B4" s="340" t="s">
        <v>134</v>
      </c>
      <c r="C4" s="340" t="s">
        <v>134</v>
      </c>
      <c r="D4" s="340">
        <v>226</v>
      </c>
      <c r="E4" s="341">
        <v>318</v>
      </c>
      <c r="F4" s="341">
        <v>366</v>
      </c>
      <c r="G4" s="341">
        <v>389</v>
      </c>
      <c r="H4" s="903">
        <v>485</v>
      </c>
    </row>
    <row r="5" spans="1:8" x14ac:dyDescent="0.25">
      <c r="A5" s="271" t="s">
        <v>181</v>
      </c>
      <c r="B5" s="340" t="s">
        <v>134</v>
      </c>
      <c r="C5" s="340" t="s">
        <v>134</v>
      </c>
      <c r="D5" s="340">
        <v>222</v>
      </c>
      <c r="E5" s="341">
        <v>272</v>
      </c>
      <c r="F5" s="341">
        <v>320</v>
      </c>
      <c r="G5" s="341">
        <v>297</v>
      </c>
      <c r="H5" s="903">
        <v>477</v>
      </c>
    </row>
    <row r="6" spans="1:8" x14ac:dyDescent="0.25">
      <c r="A6" s="271" t="s">
        <v>182</v>
      </c>
      <c r="B6" s="340" t="s">
        <v>134</v>
      </c>
      <c r="C6" s="340" t="s">
        <v>134</v>
      </c>
      <c r="D6" s="340">
        <v>185</v>
      </c>
      <c r="E6" s="341">
        <v>239</v>
      </c>
      <c r="F6" s="341">
        <v>287</v>
      </c>
      <c r="G6" s="341">
        <v>263</v>
      </c>
      <c r="H6" s="903">
        <v>329</v>
      </c>
    </row>
    <row r="7" spans="1:8" x14ac:dyDescent="0.25">
      <c r="A7" s="271" t="s">
        <v>183</v>
      </c>
      <c r="B7" s="340" t="s">
        <v>134</v>
      </c>
      <c r="C7" s="340" t="s">
        <v>134</v>
      </c>
      <c r="D7" s="340">
        <v>313</v>
      </c>
      <c r="E7" s="341">
        <v>407</v>
      </c>
      <c r="F7" s="341">
        <v>450</v>
      </c>
      <c r="G7" s="341">
        <v>526</v>
      </c>
      <c r="H7" s="903">
        <v>587</v>
      </c>
    </row>
    <row r="8" spans="1:8" x14ac:dyDescent="0.25">
      <c r="A8" s="271" t="s">
        <v>184</v>
      </c>
      <c r="B8" s="340" t="s">
        <v>134</v>
      </c>
      <c r="C8" s="340" t="s">
        <v>134</v>
      </c>
      <c r="D8" s="340">
        <v>97</v>
      </c>
      <c r="E8" s="341">
        <v>116</v>
      </c>
      <c r="F8" s="341">
        <v>133</v>
      </c>
      <c r="G8" s="341">
        <v>149</v>
      </c>
      <c r="H8" s="903">
        <v>171</v>
      </c>
    </row>
    <row r="9" spans="1:8" x14ac:dyDescent="0.25">
      <c r="A9" s="271" t="s">
        <v>169</v>
      </c>
      <c r="B9" s="340">
        <v>241</v>
      </c>
      <c r="C9" s="340">
        <v>276</v>
      </c>
      <c r="D9" s="340">
        <v>241</v>
      </c>
      <c r="E9" s="341">
        <v>281</v>
      </c>
      <c r="F9" s="341">
        <v>242</v>
      </c>
      <c r="G9" s="341">
        <v>274</v>
      </c>
      <c r="H9" s="903">
        <v>279</v>
      </c>
    </row>
    <row r="10" spans="1:8" x14ac:dyDescent="0.25">
      <c r="A10" s="271" t="s">
        <v>138</v>
      </c>
      <c r="B10" s="340">
        <v>486</v>
      </c>
      <c r="C10" s="340">
        <v>563</v>
      </c>
      <c r="D10" s="340">
        <v>612</v>
      </c>
      <c r="E10" s="341">
        <v>558</v>
      </c>
      <c r="F10" s="341">
        <v>782</v>
      </c>
      <c r="G10" s="341">
        <v>747</v>
      </c>
      <c r="H10" s="903">
        <v>947</v>
      </c>
    </row>
    <row r="11" spans="1:8" x14ac:dyDescent="0.25">
      <c r="A11" s="271" t="s">
        <v>139</v>
      </c>
      <c r="B11" s="340">
        <v>88</v>
      </c>
      <c r="C11" s="340">
        <v>129</v>
      </c>
      <c r="D11" s="340">
        <v>128</v>
      </c>
      <c r="E11" s="341">
        <v>124</v>
      </c>
      <c r="F11" s="341">
        <v>165</v>
      </c>
      <c r="G11" s="341">
        <v>207</v>
      </c>
      <c r="H11" s="903">
        <v>281</v>
      </c>
    </row>
    <row r="12" spans="1:8" ht="14.25" customHeight="1" x14ac:dyDescent="0.25">
      <c r="A12" s="272" t="s">
        <v>65</v>
      </c>
      <c r="B12" s="342">
        <f>SUM(B4:B11)</f>
        <v>815</v>
      </c>
      <c r="C12" s="342">
        <f>SUM(C4:C11)</f>
        <v>968</v>
      </c>
      <c r="D12" s="342">
        <f>SUM(D4:D11)</f>
        <v>2024</v>
      </c>
      <c r="E12" s="345">
        <v>2315</v>
      </c>
      <c r="F12" s="345">
        <f>SUM(F4:F11)</f>
        <v>2745</v>
      </c>
      <c r="G12" s="345">
        <v>2852</v>
      </c>
      <c r="H12" s="904">
        <f>SUM(H4:H11)</f>
        <v>3556</v>
      </c>
    </row>
    <row r="13" spans="1:8" ht="15.75" thickBot="1" x14ac:dyDescent="0.3">
      <c r="A13" s="273" t="s">
        <v>66</v>
      </c>
      <c r="B13" s="343">
        <v>100</v>
      </c>
      <c r="C13" s="343">
        <f>C12/$B$12*100</f>
        <v>118.77300613496932</v>
      </c>
      <c r="D13" s="343">
        <f>D12/$B$12*100</f>
        <v>248.34355828220856</v>
      </c>
      <c r="E13" s="346">
        <v>284.04907975460122</v>
      </c>
      <c r="F13" s="346">
        <f>F12/$B$12*100</f>
        <v>336.80981595092027</v>
      </c>
      <c r="G13" s="346">
        <v>349.93865030674846</v>
      </c>
      <c r="H13" s="905">
        <f>H12/$B$12*100</f>
        <v>436.31901840490792</v>
      </c>
    </row>
    <row r="14" spans="1:8" ht="15.75" thickTop="1" x14ac:dyDescent="0.25">
      <c r="A14" s="329" t="s">
        <v>136</v>
      </c>
      <c r="B14" s="344"/>
      <c r="C14" s="344"/>
    </row>
    <row r="15" spans="1:8" x14ac:dyDescent="0.25">
      <c r="A15" s="276" t="s">
        <v>425</v>
      </c>
    </row>
    <row r="16" spans="1:8" x14ac:dyDescent="0.25">
      <c r="A16" s="276" t="s">
        <v>293</v>
      </c>
    </row>
  </sheetData>
  <mergeCells count="2">
    <mergeCell ref="A2:A3"/>
    <mergeCell ref="A1:H1"/>
  </mergeCells>
  <pageMargins left="0.70866141732283472" right="0.70866141732283472" top="0.74803149606299213" bottom="0.74803149606299213" header="0.31496062992125984" footer="0.31496062992125984"/>
  <pageSetup paperSize="9" scale="9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H16"/>
  <sheetViews>
    <sheetView zoomScale="75" zoomScaleNormal="75" zoomScalePageLayoutView="75" workbookViewId="0">
      <selection activeCell="P17" sqref="P17"/>
    </sheetView>
  </sheetViews>
  <sheetFormatPr defaultRowHeight="15" x14ac:dyDescent="0.25"/>
  <cols>
    <col min="1" max="8" width="22.6640625" style="461" customWidth="1"/>
    <col min="9" max="16384" width="9.33203125" style="461"/>
  </cols>
  <sheetData>
    <row r="1" spans="1:8" ht="19.5" customHeight="1" thickTop="1" x14ac:dyDescent="0.25">
      <c r="A1" s="551" t="s">
        <v>545</v>
      </c>
      <c r="B1" s="552"/>
      <c r="C1" s="552"/>
      <c r="D1" s="552"/>
      <c r="E1" s="552"/>
      <c r="F1" s="552"/>
      <c r="G1" s="552"/>
      <c r="H1" s="553"/>
    </row>
    <row r="2" spans="1:8" ht="19.5" customHeight="1" x14ac:dyDescent="0.25">
      <c r="A2" s="543" t="s">
        <v>439</v>
      </c>
      <c r="B2" s="335" t="s">
        <v>457</v>
      </c>
      <c r="C2" s="335" t="s">
        <v>457</v>
      </c>
      <c r="D2" s="335" t="s">
        <v>456</v>
      </c>
      <c r="E2" s="335" t="s">
        <v>457</v>
      </c>
      <c r="F2" s="335" t="s">
        <v>457</v>
      </c>
      <c r="G2" s="432" t="s">
        <v>456</v>
      </c>
      <c r="H2" s="336" t="s">
        <v>456</v>
      </c>
    </row>
    <row r="3" spans="1:8" x14ac:dyDescent="0.25">
      <c r="A3" s="544"/>
      <c r="B3" s="337" t="s">
        <v>201</v>
      </c>
      <c r="C3" s="337" t="s">
        <v>202</v>
      </c>
      <c r="D3" s="337" t="s">
        <v>203</v>
      </c>
      <c r="E3" s="338" t="s">
        <v>292</v>
      </c>
      <c r="F3" s="338" t="s">
        <v>301</v>
      </c>
      <c r="G3" s="338" t="s">
        <v>318</v>
      </c>
      <c r="H3" s="339" t="s">
        <v>508</v>
      </c>
    </row>
    <row r="4" spans="1:8" x14ac:dyDescent="0.25">
      <c r="A4" s="264" t="s">
        <v>180</v>
      </c>
      <c r="B4" s="347" t="s">
        <v>134</v>
      </c>
      <c r="C4" s="347" t="s">
        <v>134</v>
      </c>
      <c r="D4" s="347">
        <v>264</v>
      </c>
      <c r="E4" s="348">
        <v>261</v>
      </c>
      <c r="F4" s="348">
        <v>281</v>
      </c>
      <c r="G4" s="348">
        <v>303</v>
      </c>
      <c r="H4" s="349">
        <v>303</v>
      </c>
    </row>
    <row r="5" spans="1:8" x14ac:dyDescent="0.25">
      <c r="A5" s="264" t="s">
        <v>181</v>
      </c>
      <c r="B5" s="347" t="s">
        <v>134</v>
      </c>
      <c r="C5" s="347" t="s">
        <v>134</v>
      </c>
      <c r="D5" s="347">
        <v>128</v>
      </c>
      <c r="E5" s="348">
        <v>107</v>
      </c>
      <c r="F5" s="348">
        <v>120</v>
      </c>
      <c r="G5" s="348">
        <v>170</v>
      </c>
      <c r="H5" s="349">
        <v>170</v>
      </c>
    </row>
    <row r="6" spans="1:8" x14ac:dyDescent="0.25">
      <c r="A6" s="264" t="s">
        <v>182</v>
      </c>
      <c r="B6" s="347" t="s">
        <v>134</v>
      </c>
      <c r="C6" s="347" t="s">
        <v>134</v>
      </c>
      <c r="D6" s="347">
        <v>74</v>
      </c>
      <c r="E6" s="348">
        <v>81</v>
      </c>
      <c r="F6" s="348">
        <v>84</v>
      </c>
      <c r="G6" s="348">
        <v>106</v>
      </c>
      <c r="H6" s="349">
        <v>106</v>
      </c>
    </row>
    <row r="7" spans="1:8" x14ac:dyDescent="0.25">
      <c r="A7" s="264" t="s">
        <v>183</v>
      </c>
      <c r="B7" s="347" t="s">
        <v>134</v>
      </c>
      <c r="C7" s="347" t="s">
        <v>134</v>
      </c>
      <c r="D7" s="347">
        <v>121</v>
      </c>
      <c r="E7" s="348">
        <v>118</v>
      </c>
      <c r="F7" s="348">
        <v>142</v>
      </c>
      <c r="G7" s="348">
        <v>217</v>
      </c>
      <c r="H7" s="349">
        <v>217</v>
      </c>
    </row>
    <row r="8" spans="1:8" x14ac:dyDescent="0.25">
      <c r="A8" s="264" t="s">
        <v>184</v>
      </c>
      <c r="B8" s="347" t="s">
        <v>134</v>
      </c>
      <c r="C8" s="347" t="s">
        <v>134</v>
      </c>
      <c r="D8" s="347">
        <v>48</v>
      </c>
      <c r="E8" s="348">
        <v>45</v>
      </c>
      <c r="F8" s="348">
        <v>63</v>
      </c>
      <c r="G8" s="348">
        <v>73</v>
      </c>
      <c r="H8" s="349">
        <v>73</v>
      </c>
    </row>
    <row r="9" spans="1:8" x14ac:dyDescent="0.25">
      <c r="A9" s="264" t="s">
        <v>169</v>
      </c>
      <c r="B9" s="347">
        <v>131</v>
      </c>
      <c r="C9" s="347">
        <v>142</v>
      </c>
      <c r="D9" s="347">
        <v>116</v>
      </c>
      <c r="E9" s="348">
        <v>130</v>
      </c>
      <c r="F9" s="348">
        <v>100</v>
      </c>
      <c r="G9" s="348">
        <v>127</v>
      </c>
      <c r="H9" s="349">
        <v>127</v>
      </c>
    </row>
    <row r="10" spans="1:8" x14ac:dyDescent="0.25">
      <c r="A10" s="264" t="s">
        <v>138</v>
      </c>
      <c r="B10" s="347">
        <v>330</v>
      </c>
      <c r="C10" s="347">
        <v>374</v>
      </c>
      <c r="D10" s="347">
        <v>363</v>
      </c>
      <c r="E10" s="348">
        <v>283</v>
      </c>
      <c r="F10" s="348">
        <v>334</v>
      </c>
      <c r="G10" s="348">
        <v>398</v>
      </c>
      <c r="H10" s="349">
        <v>398</v>
      </c>
    </row>
    <row r="11" spans="1:8" x14ac:dyDescent="0.25">
      <c r="A11" s="264" t="s">
        <v>139</v>
      </c>
      <c r="B11" s="347">
        <v>94</v>
      </c>
      <c r="C11" s="347">
        <v>130</v>
      </c>
      <c r="D11" s="347">
        <v>76</v>
      </c>
      <c r="E11" s="348">
        <v>78</v>
      </c>
      <c r="F11" s="348">
        <v>100</v>
      </c>
      <c r="G11" s="348">
        <v>83</v>
      </c>
      <c r="H11" s="349">
        <v>83</v>
      </c>
    </row>
    <row r="12" spans="1:8" ht="14.25" customHeight="1" x14ac:dyDescent="0.25">
      <c r="A12" s="459" t="s">
        <v>65</v>
      </c>
      <c r="B12" s="350">
        <f>SUM(B4:B11)</f>
        <v>555</v>
      </c>
      <c r="C12" s="350">
        <f>SUM(C4:C11)</f>
        <v>646</v>
      </c>
      <c r="D12" s="350">
        <f>SUM(D4:D11)</f>
        <v>1190</v>
      </c>
      <c r="E12" s="351">
        <v>1103</v>
      </c>
      <c r="F12" s="351">
        <v>1224</v>
      </c>
      <c r="G12" s="351">
        <v>1477</v>
      </c>
      <c r="H12" s="352">
        <f>SUM(H4:H11)</f>
        <v>1477</v>
      </c>
    </row>
    <row r="13" spans="1:8" ht="15.75" thickBot="1" x14ac:dyDescent="0.3">
      <c r="A13" s="268" t="s">
        <v>66</v>
      </c>
      <c r="B13" s="353">
        <v>100</v>
      </c>
      <c r="C13" s="353">
        <f>C12/$B$12*100</f>
        <v>116.39639639639641</v>
      </c>
      <c r="D13" s="353">
        <f>D12/$B$12*100</f>
        <v>214.41441441441441</v>
      </c>
      <c r="E13" s="354">
        <v>198.73873873873873</v>
      </c>
      <c r="F13" s="354">
        <v>220.54054054054055</v>
      </c>
      <c r="G13" s="354">
        <v>266.12612612612611</v>
      </c>
      <c r="H13" s="355">
        <f>H12/$B$12*100</f>
        <v>266.12612612612611</v>
      </c>
    </row>
    <row r="14" spans="1:8" ht="15.75" thickTop="1" x14ac:dyDescent="0.25">
      <c r="A14" s="270" t="s">
        <v>136</v>
      </c>
      <c r="B14" s="304"/>
      <c r="C14" s="304"/>
    </row>
    <row r="15" spans="1:8" x14ac:dyDescent="0.25">
      <c r="A15" s="276" t="s">
        <v>425</v>
      </c>
    </row>
    <row r="16" spans="1:8" x14ac:dyDescent="0.25">
      <c r="A16" s="461" t="s">
        <v>293</v>
      </c>
    </row>
  </sheetData>
  <mergeCells count="2">
    <mergeCell ref="A2:A3"/>
    <mergeCell ref="A1:H1"/>
  </mergeCells>
  <pageMargins left="0.70866141732283472" right="0.70866141732283472" top="0.74803149606299213" bottom="0.74803149606299213" header="0.31496062992125984" footer="0.31496062992125984"/>
  <pageSetup paperSize="9" scale="9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F15"/>
  <sheetViews>
    <sheetView zoomScale="75" zoomScaleNormal="75" workbookViewId="0">
      <selection activeCell="L24" sqref="L24"/>
    </sheetView>
  </sheetViews>
  <sheetFormatPr defaultRowHeight="15" x14ac:dyDescent="0.25"/>
  <cols>
    <col min="1" max="1" width="22.6640625" style="276" bestFit="1" customWidth="1"/>
    <col min="2" max="2" width="26.33203125" style="276" customWidth="1"/>
    <col min="3" max="5" width="26.5" style="276" customWidth="1"/>
    <col min="6" max="6" width="26.33203125" style="276" customWidth="1"/>
    <col min="7" max="16384" width="9.33203125" style="276"/>
  </cols>
  <sheetData>
    <row r="1" spans="1:6" ht="17.25" customHeight="1" thickTop="1" x14ac:dyDescent="0.25">
      <c r="A1" s="548" t="s">
        <v>374</v>
      </c>
      <c r="B1" s="549"/>
      <c r="C1" s="549"/>
      <c r="D1" s="549"/>
      <c r="E1" s="549"/>
      <c r="F1" s="550"/>
    </row>
    <row r="2" spans="1:6" ht="17.25" customHeight="1" x14ac:dyDescent="0.25">
      <c r="A2" s="554" t="s">
        <v>439</v>
      </c>
      <c r="B2" s="335" t="s">
        <v>456</v>
      </c>
      <c r="C2" s="335" t="s">
        <v>457</v>
      </c>
      <c r="D2" s="335" t="s">
        <v>457</v>
      </c>
      <c r="E2" s="432" t="s">
        <v>456</v>
      </c>
      <c r="F2" s="906" t="s">
        <v>456</v>
      </c>
    </row>
    <row r="3" spans="1:6" x14ac:dyDescent="0.25">
      <c r="A3" s="544"/>
      <c r="B3" s="337" t="s">
        <v>203</v>
      </c>
      <c r="C3" s="338" t="s">
        <v>292</v>
      </c>
      <c r="D3" s="338" t="s">
        <v>301</v>
      </c>
      <c r="E3" s="338" t="s">
        <v>318</v>
      </c>
      <c r="F3" s="339" t="s">
        <v>508</v>
      </c>
    </row>
    <row r="4" spans="1:6" x14ac:dyDescent="0.25">
      <c r="A4" s="271" t="s">
        <v>180</v>
      </c>
      <c r="B4" s="340">
        <v>202</v>
      </c>
      <c r="C4" s="340">
        <v>190</v>
      </c>
      <c r="D4" s="341">
        <v>239</v>
      </c>
      <c r="E4" s="341">
        <v>271</v>
      </c>
      <c r="F4" s="903">
        <v>363</v>
      </c>
    </row>
    <row r="5" spans="1:6" x14ac:dyDescent="0.25">
      <c r="A5" s="271" t="s">
        <v>181</v>
      </c>
      <c r="B5" s="340">
        <v>77</v>
      </c>
      <c r="C5" s="340">
        <v>112</v>
      </c>
      <c r="D5" s="341">
        <v>89</v>
      </c>
      <c r="E5" s="341">
        <v>89</v>
      </c>
      <c r="F5" s="903">
        <v>122</v>
      </c>
    </row>
    <row r="6" spans="1:6" x14ac:dyDescent="0.25">
      <c r="A6" s="271" t="s">
        <v>182</v>
      </c>
      <c r="B6" s="340">
        <v>31</v>
      </c>
      <c r="C6" s="340">
        <v>32</v>
      </c>
      <c r="D6" s="341">
        <v>42</v>
      </c>
      <c r="E6" s="341">
        <v>51</v>
      </c>
      <c r="F6" s="903">
        <v>59</v>
      </c>
    </row>
    <row r="7" spans="1:6" x14ac:dyDescent="0.25">
      <c r="A7" s="271" t="s">
        <v>183</v>
      </c>
      <c r="B7" s="340">
        <v>47</v>
      </c>
      <c r="C7" s="340">
        <v>67</v>
      </c>
      <c r="D7" s="341">
        <v>69</v>
      </c>
      <c r="E7" s="341">
        <v>94</v>
      </c>
      <c r="F7" s="903">
        <v>80</v>
      </c>
    </row>
    <row r="8" spans="1:6" x14ac:dyDescent="0.25">
      <c r="A8" s="271" t="s">
        <v>184</v>
      </c>
      <c r="B8" s="340">
        <v>25</v>
      </c>
      <c r="C8" s="340">
        <v>26</v>
      </c>
      <c r="D8" s="341">
        <v>24</v>
      </c>
      <c r="E8" s="341">
        <v>32</v>
      </c>
      <c r="F8" s="903">
        <v>46</v>
      </c>
    </row>
    <row r="9" spans="1:6" x14ac:dyDescent="0.25">
      <c r="A9" s="271" t="s">
        <v>169</v>
      </c>
      <c r="B9" s="340">
        <v>95</v>
      </c>
      <c r="C9" s="340">
        <v>84</v>
      </c>
      <c r="D9" s="341">
        <v>86</v>
      </c>
      <c r="E9" s="341">
        <v>100</v>
      </c>
      <c r="F9" s="903">
        <v>107</v>
      </c>
    </row>
    <row r="10" spans="1:6" x14ac:dyDescent="0.25">
      <c r="A10" s="271" t="s">
        <v>138</v>
      </c>
      <c r="B10" s="340">
        <v>122</v>
      </c>
      <c r="C10" s="340">
        <v>134</v>
      </c>
      <c r="D10" s="341">
        <v>130</v>
      </c>
      <c r="E10" s="341">
        <v>150</v>
      </c>
      <c r="F10" s="903">
        <v>211</v>
      </c>
    </row>
    <row r="11" spans="1:6" x14ac:dyDescent="0.25">
      <c r="A11" s="271" t="s">
        <v>139</v>
      </c>
      <c r="B11" s="340">
        <v>28</v>
      </c>
      <c r="C11" s="340">
        <v>37</v>
      </c>
      <c r="D11" s="341">
        <v>34</v>
      </c>
      <c r="E11" s="341">
        <v>48</v>
      </c>
      <c r="F11" s="903">
        <v>50</v>
      </c>
    </row>
    <row r="12" spans="1:6" ht="14.25" customHeight="1" x14ac:dyDescent="0.25">
      <c r="A12" s="272" t="s">
        <v>65</v>
      </c>
      <c r="B12" s="342">
        <f>SUM(B4:B11)</f>
        <v>627</v>
      </c>
      <c r="C12" s="342">
        <f>SUM(C4:C11)</f>
        <v>682</v>
      </c>
      <c r="D12" s="342">
        <f t="shared" ref="D12:F12" si="0">SUM(D4:D11)</f>
        <v>713</v>
      </c>
      <c r="E12" s="345">
        <v>835</v>
      </c>
      <c r="F12" s="904">
        <f t="shared" si="0"/>
        <v>1038</v>
      </c>
    </row>
    <row r="13" spans="1:6" ht="15.75" thickBot="1" x14ac:dyDescent="0.3">
      <c r="A13" s="273" t="s">
        <v>66</v>
      </c>
      <c r="B13" s="343">
        <f>B12/$B$12*100</f>
        <v>100</v>
      </c>
      <c r="C13" s="343">
        <f t="shared" ref="C13:F13" si="1">C12/$B$12*100</f>
        <v>108.77192982456141</v>
      </c>
      <c r="D13" s="343">
        <f t="shared" si="1"/>
        <v>113.71610845295055</v>
      </c>
      <c r="E13" s="346">
        <v>133.17384370015949</v>
      </c>
      <c r="F13" s="905">
        <f t="shared" si="1"/>
        <v>165.55023923444975</v>
      </c>
    </row>
    <row r="14" spans="1:6" ht="15.75" thickTop="1" x14ac:dyDescent="0.25">
      <c r="A14" s="329" t="s">
        <v>466</v>
      </c>
      <c r="B14" s="344"/>
    </row>
    <row r="15" spans="1:6" x14ac:dyDescent="0.25">
      <c r="A15" s="276" t="s">
        <v>293</v>
      </c>
    </row>
  </sheetData>
  <mergeCells count="2">
    <mergeCell ref="A2:A3"/>
    <mergeCell ref="A1:F1"/>
  </mergeCells>
  <pageMargins left="0.70866141732283472" right="0.70866141732283472" top="0.74803149606299213" bottom="0.74803149606299213" header="0.31496062992125984" footer="0.31496062992125984"/>
  <pageSetup paperSize="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F15"/>
  <sheetViews>
    <sheetView zoomScale="75" zoomScaleNormal="75" workbookViewId="0">
      <selection activeCell="F2" sqref="F2:F13"/>
    </sheetView>
  </sheetViews>
  <sheetFormatPr defaultRowHeight="15" x14ac:dyDescent="0.25"/>
  <cols>
    <col min="1" max="1" width="22.6640625" style="276" bestFit="1" customWidth="1"/>
    <col min="2" max="2" width="26.33203125" style="276" customWidth="1"/>
    <col min="3" max="5" width="26.5" style="276" customWidth="1"/>
    <col min="6" max="6" width="26.33203125" style="584" customWidth="1"/>
    <col min="7" max="16384" width="9.33203125" style="276"/>
  </cols>
  <sheetData>
    <row r="1" spans="1:6" ht="14.25" customHeight="1" thickTop="1" x14ac:dyDescent="0.25">
      <c r="A1" s="548" t="s">
        <v>396</v>
      </c>
      <c r="B1" s="549"/>
      <c r="C1" s="549"/>
      <c r="D1" s="549"/>
      <c r="E1" s="549"/>
      <c r="F1" s="550"/>
    </row>
    <row r="2" spans="1:6" ht="14.25" customHeight="1" x14ac:dyDescent="0.25">
      <c r="A2" s="554" t="s">
        <v>439</v>
      </c>
      <c r="B2" s="335" t="s">
        <v>456</v>
      </c>
      <c r="C2" s="335" t="s">
        <v>457</v>
      </c>
      <c r="D2" s="335" t="s">
        <v>457</v>
      </c>
      <c r="E2" s="432" t="s">
        <v>456</v>
      </c>
      <c r="F2" s="906" t="s">
        <v>456</v>
      </c>
    </row>
    <row r="3" spans="1:6" x14ac:dyDescent="0.25">
      <c r="A3" s="544"/>
      <c r="B3" s="337" t="s">
        <v>203</v>
      </c>
      <c r="C3" s="338" t="s">
        <v>292</v>
      </c>
      <c r="D3" s="338" t="s">
        <v>301</v>
      </c>
      <c r="E3" s="338" t="s">
        <v>318</v>
      </c>
      <c r="F3" s="339" t="s">
        <v>508</v>
      </c>
    </row>
    <row r="4" spans="1:6" x14ac:dyDescent="0.25">
      <c r="A4" s="271" t="s">
        <v>180</v>
      </c>
      <c r="B4" s="340">
        <v>175</v>
      </c>
      <c r="C4" s="340">
        <v>175</v>
      </c>
      <c r="D4" s="341">
        <v>289</v>
      </c>
      <c r="E4" s="341">
        <v>278</v>
      </c>
      <c r="F4" s="903">
        <v>425</v>
      </c>
    </row>
    <row r="5" spans="1:6" x14ac:dyDescent="0.25">
      <c r="A5" s="271" t="s">
        <v>181</v>
      </c>
      <c r="B5" s="340">
        <v>133</v>
      </c>
      <c r="C5" s="340">
        <v>124</v>
      </c>
      <c r="D5" s="341">
        <v>137</v>
      </c>
      <c r="E5" s="341">
        <v>138</v>
      </c>
      <c r="F5" s="903">
        <v>178</v>
      </c>
    </row>
    <row r="6" spans="1:6" x14ac:dyDescent="0.25">
      <c r="A6" s="271" t="s">
        <v>182</v>
      </c>
      <c r="B6" s="340">
        <v>86</v>
      </c>
      <c r="C6" s="340">
        <v>80</v>
      </c>
      <c r="D6" s="341">
        <v>98</v>
      </c>
      <c r="E6" s="341">
        <v>149</v>
      </c>
      <c r="F6" s="903">
        <v>223</v>
      </c>
    </row>
    <row r="7" spans="1:6" x14ac:dyDescent="0.25">
      <c r="A7" s="271" t="s">
        <v>183</v>
      </c>
      <c r="B7" s="340">
        <v>104</v>
      </c>
      <c r="C7" s="340">
        <v>86</v>
      </c>
      <c r="D7" s="341">
        <v>129</v>
      </c>
      <c r="E7" s="341">
        <v>165</v>
      </c>
      <c r="F7" s="903">
        <v>179</v>
      </c>
    </row>
    <row r="8" spans="1:6" x14ac:dyDescent="0.25">
      <c r="A8" s="271" t="s">
        <v>184</v>
      </c>
      <c r="B8" s="340">
        <v>34</v>
      </c>
      <c r="C8" s="340">
        <v>40</v>
      </c>
      <c r="D8" s="341">
        <v>56</v>
      </c>
      <c r="E8" s="341">
        <v>76</v>
      </c>
      <c r="F8" s="903">
        <v>106</v>
      </c>
    </row>
    <row r="9" spans="1:6" x14ac:dyDescent="0.25">
      <c r="A9" s="271" t="s">
        <v>169</v>
      </c>
      <c r="B9" s="340">
        <v>78</v>
      </c>
      <c r="C9" s="340">
        <v>69</v>
      </c>
      <c r="D9" s="341">
        <v>85</v>
      </c>
      <c r="E9" s="341">
        <v>85</v>
      </c>
      <c r="F9" s="903">
        <v>109</v>
      </c>
    </row>
    <row r="10" spans="1:6" x14ac:dyDescent="0.25">
      <c r="A10" s="271" t="s">
        <v>138</v>
      </c>
      <c r="B10" s="340">
        <v>210</v>
      </c>
      <c r="C10" s="340">
        <v>227</v>
      </c>
      <c r="D10" s="341">
        <v>251</v>
      </c>
      <c r="E10" s="341">
        <v>300</v>
      </c>
      <c r="F10" s="903">
        <v>276</v>
      </c>
    </row>
    <row r="11" spans="1:6" x14ac:dyDescent="0.25">
      <c r="A11" s="271" t="s">
        <v>139</v>
      </c>
      <c r="B11" s="340">
        <v>31</v>
      </c>
      <c r="C11" s="340">
        <v>54</v>
      </c>
      <c r="D11" s="341">
        <v>59</v>
      </c>
      <c r="E11" s="341">
        <v>60</v>
      </c>
      <c r="F11" s="903">
        <v>82</v>
      </c>
    </row>
    <row r="12" spans="1:6" ht="14.25" customHeight="1" x14ac:dyDescent="0.25">
      <c r="A12" s="272" t="s">
        <v>65</v>
      </c>
      <c r="B12" s="342">
        <f>SUM(B4:B11)</f>
        <v>851</v>
      </c>
      <c r="C12" s="342">
        <f>SUM(C4:C11)</f>
        <v>855</v>
      </c>
      <c r="D12" s="342">
        <f t="shared" ref="D12:F12" si="0">SUM(D4:D11)</f>
        <v>1104</v>
      </c>
      <c r="E12" s="345">
        <v>1251</v>
      </c>
      <c r="F12" s="904">
        <f t="shared" si="0"/>
        <v>1578</v>
      </c>
    </row>
    <row r="13" spans="1:6" ht="15.75" thickBot="1" x14ac:dyDescent="0.3">
      <c r="A13" s="273" t="s">
        <v>66</v>
      </c>
      <c r="B13" s="343">
        <f>B12/$B$12*100</f>
        <v>100</v>
      </c>
      <c r="C13" s="343">
        <f t="shared" ref="C13:F13" si="1">C12/$B$12*100</f>
        <v>100.47003525264395</v>
      </c>
      <c r="D13" s="343">
        <f t="shared" si="1"/>
        <v>129.72972972972974</v>
      </c>
      <c r="E13" s="346">
        <v>147.00352526439482</v>
      </c>
      <c r="F13" s="905">
        <f t="shared" si="1"/>
        <v>185.4289071680376</v>
      </c>
    </row>
    <row r="14" spans="1:6" ht="15.75" thickTop="1" x14ac:dyDescent="0.25">
      <c r="A14" s="329" t="s">
        <v>466</v>
      </c>
      <c r="B14" s="344"/>
    </row>
    <row r="15" spans="1:6" x14ac:dyDescent="0.25">
      <c r="A15" s="276" t="s">
        <v>293</v>
      </c>
    </row>
  </sheetData>
  <mergeCells count="2">
    <mergeCell ref="A2:A3"/>
    <mergeCell ref="A1:F1"/>
  </mergeCells>
  <pageMargins left="0.70866141732283472" right="0.70866141732283472" top="0.74803149606299213" bottom="0.74803149606299213" header="0.31496062992125984" footer="0.31496062992125984"/>
  <pageSetup paperSize="9" scale="9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N31"/>
  <sheetViews>
    <sheetView zoomScale="70" zoomScaleNormal="70" workbookViewId="0">
      <selection activeCell="J1" sqref="J1"/>
    </sheetView>
  </sheetViews>
  <sheetFormatPr defaultRowHeight="15" x14ac:dyDescent="0.25"/>
  <cols>
    <col min="1" max="1" width="31.1640625" style="461" customWidth="1"/>
    <col min="2" max="2" width="15" style="461" customWidth="1"/>
    <col min="3" max="6" width="16.5" style="461" customWidth="1"/>
    <col min="7" max="16384" width="9.33203125" style="461"/>
  </cols>
  <sheetData>
    <row r="1" spans="1:6" ht="32.25" customHeight="1" thickTop="1" x14ac:dyDescent="0.25">
      <c r="A1" s="551" t="s">
        <v>386</v>
      </c>
      <c r="B1" s="552"/>
      <c r="C1" s="552"/>
      <c r="D1" s="552"/>
      <c r="E1" s="552"/>
      <c r="F1" s="553"/>
    </row>
    <row r="2" spans="1:6" ht="19.5" customHeight="1" x14ac:dyDescent="0.25">
      <c r="A2" s="555" t="s">
        <v>439</v>
      </c>
      <c r="B2" s="356" t="s">
        <v>456</v>
      </c>
      <c r="C2" s="357" t="s">
        <v>457</v>
      </c>
      <c r="D2" s="357" t="s">
        <v>454</v>
      </c>
      <c r="E2" s="357" t="s">
        <v>458</v>
      </c>
      <c r="F2" s="581" t="s">
        <v>456</v>
      </c>
    </row>
    <row r="3" spans="1:6" x14ac:dyDescent="0.25">
      <c r="A3" s="556"/>
      <c r="B3" s="356" t="s">
        <v>291</v>
      </c>
      <c r="C3" s="357" t="s">
        <v>294</v>
      </c>
      <c r="D3" s="357" t="s">
        <v>302</v>
      </c>
      <c r="E3" s="357" t="s">
        <v>319</v>
      </c>
      <c r="F3" s="581" t="s">
        <v>509</v>
      </c>
    </row>
    <row r="4" spans="1:6" x14ac:dyDescent="0.25">
      <c r="A4" s="265" t="s">
        <v>287</v>
      </c>
      <c r="B4" s="358" t="s">
        <v>134</v>
      </c>
      <c r="C4" s="358">
        <v>40</v>
      </c>
      <c r="D4" s="358">
        <v>68</v>
      </c>
      <c r="E4" s="361">
        <v>68</v>
      </c>
      <c r="F4" s="907">
        <v>75</v>
      </c>
    </row>
    <row r="5" spans="1:6" x14ac:dyDescent="0.25">
      <c r="A5" s="265" t="s">
        <v>230</v>
      </c>
      <c r="B5" s="358">
        <v>24</v>
      </c>
      <c r="C5" s="358">
        <v>22</v>
      </c>
      <c r="D5" s="358">
        <v>39</v>
      </c>
      <c r="E5" s="435" t="s">
        <v>532</v>
      </c>
      <c r="F5" s="908">
        <v>39</v>
      </c>
    </row>
    <row r="6" spans="1:6" x14ac:dyDescent="0.25">
      <c r="A6" s="265" t="s">
        <v>188</v>
      </c>
      <c r="B6" s="358">
        <v>11</v>
      </c>
      <c r="C6" s="358">
        <v>19</v>
      </c>
      <c r="D6" s="358">
        <v>29</v>
      </c>
      <c r="E6" s="361">
        <v>34</v>
      </c>
      <c r="F6" s="907">
        <v>36</v>
      </c>
    </row>
    <row r="7" spans="1:6" x14ac:dyDescent="0.25">
      <c r="A7" s="265" t="s">
        <v>187</v>
      </c>
      <c r="B7" s="358">
        <v>0</v>
      </c>
      <c r="C7" s="358">
        <v>29</v>
      </c>
      <c r="D7" s="358">
        <v>44</v>
      </c>
      <c r="E7" s="361">
        <v>59</v>
      </c>
      <c r="F7" s="907">
        <v>67</v>
      </c>
    </row>
    <row r="8" spans="1:6" x14ac:dyDescent="0.25">
      <c r="A8" s="265" t="s">
        <v>162</v>
      </c>
      <c r="B8" s="358">
        <v>31</v>
      </c>
      <c r="C8" s="358">
        <v>75</v>
      </c>
      <c r="D8" s="358">
        <v>48</v>
      </c>
      <c r="E8" s="361">
        <v>61</v>
      </c>
      <c r="F8" s="907">
        <v>59</v>
      </c>
    </row>
    <row r="9" spans="1:6" x14ac:dyDescent="0.25">
      <c r="A9" s="265" t="s">
        <v>186</v>
      </c>
      <c r="B9" s="358">
        <v>14</v>
      </c>
      <c r="C9" s="358">
        <v>12</v>
      </c>
      <c r="D9" s="358">
        <v>19</v>
      </c>
      <c r="E9" s="361">
        <v>33</v>
      </c>
      <c r="F9" s="907">
        <v>27</v>
      </c>
    </row>
    <row r="10" spans="1:6" x14ac:dyDescent="0.25">
      <c r="A10" s="265" t="s">
        <v>185</v>
      </c>
      <c r="B10" s="358">
        <v>76</v>
      </c>
      <c r="C10" s="358">
        <v>109</v>
      </c>
      <c r="D10" s="358">
        <v>132</v>
      </c>
      <c r="E10" s="361">
        <v>163</v>
      </c>
      <c r="F10" s="907">
        <v>153</v>
      </c>
    </row>
    <row r="11" spans="1:6" x14ac:dyDescent="0.25">
      <c r="A11" s="265" t="s">
        <v>161</v>
      </c>
      <c r="B11" s="358">
        <v>65</v>
      </c>
      <c r="C11" s="358">
        <v>76</v>
      </c>
      <c r="D11" s="358">
        <v>76</v>
      </c>
      <c r="E11" s="361">
        <v>99</v>
      </c>
      <c r="F11" s="907">
        <v>121</v>
      </c>
    </row>
    <row r="12" spans="1:6" x14ac:dyDescent="0.25">
      <c r="A12" s="265" t="s">
        <v>164</v>
      </c>
      <c r="B12" s="358">
        <v>52</v>
      </c>
      <c r="C12" s="358">
        <v>64</v>
      </c>
      <c r="D12" s="358">
        <v>95</v>
      </c>
      <c r="E12" s="361">
        <v>102</v>
      </c>
      <c r="F12" s="907">
        <v>112</v>
      </c>
    </row>
    <row r="13" spans="1:6" x14ac:dyDescent="0.25">
      <c r="A13" s="265" t="s">
        <v>229</v>
      </c>
      <c r="B13" s="358">
        <v>11</v>
      </c>
      <c r="C13" s="358">
        <v>11</v>
      </c>
      <c r="D13" s="358">
        <v>18</v>
      </c>
      <c r="E13" s="361">
        <v>23</v>
      </c>
      <c r="F13" s="907">
        <v>21</v>
      </c>
    </row>
    <row r="14" spans="1:6" x14ac:dyDescent="0.25">
      <c r="A14" s="265" t="s">
        <v>228</v>
      </c>
      <c r="B14" s="358">
        <v>4</v>
      </c>
      <c r="C14" s="358">
        <v>15</v>
      </c>
      <c r="D14" s="358">
        <v>24</v>
      </c>
      <c r="E14" s="361">
        <v>21</v>
      </c>
      <c r="F14" s="907">
        <v>39</v>
      </c>
    </row>
    <row r="15" spans="1:6" x14ac:dyDescent="0.25">
      <c r="A15" s="265" t="s">
        <v>227</v>
      </c>
      <c r="B15" s="358">
        <v>4</v>
      </c>
      <c r="C15" s="358">
        <v>16</v>
      </c>
      <c r="D15" s="358">
        <v>12</v>
      </c>
      <c r="E15" s="361">
        <v>23</v>
      </c>
      <c r="F15" s="907">
        <v>35</v>
      </c>
    </row>
    <row r="16" spans="1:6" x14ac:dyDescent="0.25">
      <c r="A16" s="265" t="s">
        <v>155</v>
      </c>
      <c r="B16" s="358">
        <v>30</v>
      </c>
      <c r="C16" s="358">
        <v>33</v>
      </c>
      <c r="D16" s="358">
        <v>36</v>
      </c>
      <c r="E16" s="361">
        <v>41</v>
      </c>
      <c r="F16" s="907">
        <v>54</v>
      </c>
    </row>
    <row r="17" spans="1:14" x14ac:dyDescent="0.25">
      <c r="A17" s="265" t="s">
        <v>154</v>
      </c>
      <c r="B17" s="358">
        <v>17</v>
      </c>
      <c r="C17" s="358">
        <v>19</v>
      </c>
      <c r="D17" s="358">
        <v>19</v>
      </c>
      <c r="E17" s="361">
        <v>26</v>
      </c>
      <c r="F17" s="907">
        <v>41</v>
      </c>
    </row>
    <row r="18" spans="1:14" x14ac:dyDescent="0.25">
      <c r="A18" s="265" t="s">
        <v>153</v>
      </c>
      <c r="B18" s="358">
        <v>22</v>
      </c>
      <c r="C18" s="358">
        <v>33</v>
      </c>
      <c r="D18" s="358">
        <v>27</v>
      </c>
      <c r="E18" s="361">
        <v>26</v>
      </c>
      <c r="F18" s="907">
        <v>50</v>
      </c>
    </row>
    <row r="19" spans="1:14" x14ac:dyDescent="0.25">
      <c r="A19" s="265" t="s">
        <v>152</v>
      </c>
      <c r="B19" s="358">
        <v>25</v>
      </c>
      <c r="C19" s="358">
        <v>23</v>
      </c>
      <c r="D19" s="358">
        <v>32</v>
      </c>
      <c r="E19" s="361">
        <v>32</v>
      </c>
      <c r="F19" s="907">
        <v>39</v>
      </c>
    </row>
    <row r="20" spans="1:14" x14ac:dyDescent="0.25">
      <c r="A20" s="265" t="s">
        <v>151</v>
      </c>
      <c r="B20" s="358">
        <v>20</v>
      </c>
      <c r="C20" s="358">
        <v>25</v>
      </c>
      <c r="D20" s="358">
        <v>50</v>
      </c>
      <c r="E20" s="361">
        <v>52</v>
      </c>
      <c r="F20" s="907">
        <v>44</v>
      </c>
    </row>
    <row r="21" spans="1:14" x14ac:dyDescent="0.25">
      <c r="A21" s="265" t="s">
        <v>150</v>
      </c>
      <c r="B21" s="358">
        <v>15</v>
      </c>
      <c r="C21" s="358">
        <v>7</v>
      </c>
      <c r="D21" s="358">
        <v>12</v>
      </c>
      <c r="E21" s="361">
        <v>28</v>
      </c>
      <c r="F21" s="907">
        <v>16</v>
      </c>
    </row>
    <row r="22" spans="1:14" x14ac:dyDescent="0.25">
      <c r="A22" s="265" t="s">
        <v>149</v>
      </c>
      <c r="B22" s="358">
        <v>16</v>
      </c>
      <c r="C22" s="358">
        <v>11</v>
      </c>
      <c r="D22" s="358">
        <v>10</v>
      </c>
      <c r="E22" s="361">
        <v>21</v>
      </c>
      <c r="F22" s="907">
        <v>16</v>
      </c>
    </row>
    <row r="23" spans="1:14" ht="14.25" customHeight="1" x14ac:dyDescent="0.25">
      <c r="A23" s="460" t="s">
        <v>65</v>
      </c>
      <c r="B23" s="359">
        <f>SUM(B4:B22)</f>
        <v>437</v>
      </c>
      <c r="C23" s="359">
        <f>SUM(C4:C22)</f>
        <v>639</v>
      </c>
      <c r="D23" s="359">
        <f>SUM(D4:D22)</f>
        <v>790</v>
      </c>
      <c r="E23" s="433">
        <v>981</v>
      </c>
      <c r="F23" s="909">
        <f>SUM(F4:F22)</f>
        <v>1044</v>
      </c>
    </row>
    <row r="24" spans="1:14" ht="15.75" thickBot="1" x14ac:dyDescent="0.3">
      <c r="A24" s="302" t="s">
        <v>66</v>
      </c>
      <c r="B24" s="360">
        <f>B23/$B$23*100</f>
        <v>100</v>
      </c>
      <c r="C24" s="360">
        <f t="shared" ref="C24:F24" si="0">C23/$B$23*100</f>
        <v>146.22425629290618</v>
      </c>
      <c r="D24" s="360">
        <f t="shared" si="0"/>
        <v>180.77803203661327</v>
      </c>
      <c r="E24" s="434">
        <v>224.48512585812358</v>
      </c>
      <c r="F24" s="910">
        <f t="shared" si="0"/>
        <v>238.90160183066359</v>
      </c>
    </row>
    <row r="25" spans="1:14" ht="15.75" thickTop="1" x14ac:dyDescent="0.25">
      <c r="A25" s="270" t="s">
        <v>136</v>
      </c>
    </row>
    <row r="26" spans="1:14" x14ac:dyDescent="0.25">
      <c r="A26" s="461" t="s">
        <v>295</v>
      </c>
    </row>
    <row r="27" spans="1:14" x14ac:dyDescent="0.25">
      <c r="A27" s="461" t="s">
        <v>199</v>
      </c>
    </row>
    <row r="28" spans="1:14" x14ac:dyDescent="0.25">
      <c r="A28" s="461" t="s">
        <v>189</v>
      </c>
    </row>
    <row r="29" spans="1:14" x14ac:dyDescent="0.25">
      <c r="A29" s="461" t="s">
        <v>387</v>
      </c>
    </row>
    <row r="30" spans="1:14" x14ac:dyDescent="0.25">
      <c r="A30" s="461" t="s">
        <v>296</v>
      </c>
    </row>
    <row r="31" spans="1:14" x14ac:dyDescent="0.25">
      <c r="A31" s="557" t="s">
        <v>510</v>
      </c>
      <c r="B31" s="557"/>
      <c r="C31" s="557"/>
      <c r="D31" s="557"/>
      <c r="E31" s="557"/>
      <c r="F31" s="557"/>
      <c r="G31" s="557"/>
      <c r="H31" s="557"/>
      <c r="I31" s="557"/>
      <c r="J31" s="557"/>
      <c r="K31" s="557"/>
      <c r="L31" s="557"/>
      <c r="M31" s="911"/>
      <c r="N31" s="721"/>
    </row>
  </sheetData>
  <mergeCells count="3">
    <mergeCell ref="A1:F1"/>
    <mergeCell ref="A2:A3"/>
    <mergeCell ref="A31:N31"/>
  </mergeCells>
  <pageMargins left="0.70866141732283472" right="0.70866141732283472" top="0.74803149606299213" bottom="0.74803149606299213" header="0.31496062992125984" footer="0.31496062992125984"/>
  <pageSetup paperSize="9" scale="7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L31"/>
  <sheetViews>
    <sheetView zoomScale="70" zoomScaleNormal="70" zoomScalePageLayoutView="75" workbookViewId="0">
      <selection activeCell="O42" sqref="N42:O42"/>
    </sheetView>
  </sheetViews>
  <sheetFormatPr defaultRowHeight="15" x14ac:dyDescent="0.25"/>
  <cols>
    <col min="1" max="1" width="27.6640625" style="461" customWidth="1"/>
    <col min="2" max="7" width="16.5" style="461" customWidth="1"/>
    <col min="8" max="8" width="18.6640625" style="461" customWidth="1"/>
    <col min="9" max="16384" width="9.33203125" style="461"/>
  </cols>
  <sheetData>
    <row r="1" spans="1:8" ht="33.75" customHeight="1" thickTop="1" x14ac:dyDescent="0.25">
      <c r="A1" s="558" t="s">
        <v>403</v>
      </c>
      <c r="B1" s="559"/>
      <c r="C1" s="559"/>
      <c r="D1" s="559"/>
      <c r="E1" s="559"/>
      <c r="F1" s="559"/>
      <c r="G1" s="559"/>
      <c r="H1" s="560"/>
    </row>
    <row r="2" spans="1:8" x14ac:dyDescent="0.25">
      <c r="A2" s="562" t="s">
        <v>439</v>
      </c>
      <c r="B2" s="356" t="s">
        <v>457</v>
      </c>
      <c r="C2" s="356" t="s">
        <v>457</v>
      </c>
      <c r="D2" s="356" t="s">
        <v>456</v>
      </c>
      <c r="E2" s="356" t="s">
        <v>457</v>
      </c>
      <c r="F2" s="357" t="s">
        <v>454</v>
      </c>
      <c r="G2" s="357" t="s">
        <v>458</v>
      </c>
      <c r="H2" s="581" t="s">
        <v>456</v>
      </c>
    </row>
    <row r="3" spans="1:8" x14ac:dyDescent="0.25">
      <c r="A3" s="563"/>
      <c r="B3" s="356" t="s">
        <v>426</v>
      </c>
      <c r="C3" s="356" t="s">
        <v>427</v>
      </c>
      <c r="D3" s="356" t="s">
        <v>291</v>
      </c>
      <c r="E3" s="357" t="s">
        <v>294</v>
      </c>
      <c r="F3" s="357" t="s">
        <v>302</v>
      </c>
      <c r="G3" s="357" t="s">
        <v>319</v>
      </c>
      <c r="H3" s="581" t="s">
        <v>509</v>
      </c>
    </row>
    <row r="4" spans="1:8" x14ac:dyDescent="0.25">
      <c r="A4" s="264" t="s">
        <v>287</v>
      </c>
      <c r="B4" s="358" t="s">
        <v>134</v>
      </c>
      <c r="C4" s="358" t="s">
        <v>134</v>
      </c>
      <c r="D4" s="358" t="s">
        <v>134</v>
      </c>
      <c r="E4" s="361">
        <v>96</v>
      </c>
      <c r="F4" s="361">
        <v>97</v>
      </c>
      <c r="G4" s="361">
        <v>186</v>
      </c>
      <c r="H4" s="907">
        <v>166</v>
      </c>
    </row>
    <row r="5" spans="1:8" x14ac:dyDescent="0.25">
      <c r="A5" s="264" t="s">
        <v>230</v>
      </c>
      <c r="B5" s="358" t="s">
        <v>134</v>
      </c>
      <c r="C5" s="358">
        <v>48</v>
      </c>
      <c r="D5" s="358">
        <v>59</v>
      </c>
      <c r="E5" s="361">
        <v>83</v>
      </c>
      <c r="F5" s="361">
        <v>73</v>
      </c>
      <c r="G5" s="435" t="s">
        <v>511</v>
      </c>
      <c r="H5" s="908">
        <v>102</v>
      </c>
    </row>
    <row r="6" spans="1:8" x14ac:dyDescent="0.25">
      <c r="A6" s="264" t="s">
        <v>188</v>
      </c>
      <c r="B6" s="358" t="s">
        <v>134</v>
      </c>
      <c r="C6" s="358">
        <v>52</v>
      </c>
      <c r="D6" s="358">
        <v>67</v>
      </c>
      <c r="E6" s="361">
        <v>68</v>
      </c>
      <c r="F6" s="361">
        <v>94</v>
      </c>
      <c r="G6" s="361">
        <v>81</v>
      </c>
      <c r="H6" s="907">
        <v>143</v>
      </c>
    </row>
    <row r="7" spans="1:8" x14ac:dyDescent="0.25">
      <c r="A7" s="264" t="s">
        <v>187</v>
      </c>
      <c r="B7" s="358" t="s">
        <v>134</v>
      </c>
      <c r="C7" s="358">
        <v>38</v>
      </c>
      <c r="D7" s="358">
        <v>32</v>
      </c>
      <c r="E7" s="361">
        <v>51</v>
      </c>
      <c r="F7" s="361">
        <v>45</v>
      </c>
      <c r="G7" s="361">
        <v>40</v>
      </c>
      <c r="H7" s="907">
        <v>56</v>
      </c>
    </row>
    <row r="8" spans="1:8" x14ac:dyDescent="0.25">
      <c r="A8" s="264" t="s">
        <v>162</v>
      </c>
      <c r="B8" s="358" t="s">
        <v>134</v>
      </c>
      <c r="C8" s="358">
        <v>87</v>
      </c>
      <c r="D8" s="358">
        <v>92</v>
      </c>
      <c r="E8" s="361">
        <v>82</v>
      </c>
      <c r="F8" s="361">
        <v>120</v>
      </c>
      <c r="G8" s="361">
        <v>136</v>
      </c>
      <c r="H8" s="907">
        <v>101</v>
      </c>
    </row>
    <row r="9" spans="1:8" x14ac:dyDescent="0.25">
      <c r="A9" s="264" t="s">
        <v>186</v>
      </c>
      <c r="B9" s="358" t="s">
        <v>134</v>
      </c>
      <c r="C9" s="358">
        <v>46</v>
      </c>
      <c r="D9" s="358">
        <v>52</v>
      </c>
      <c r="E9" s="361">
        <v>62</v>
      </c>
      <c r="F9" s="361">
        <v>55</v>
      </c>
      <c r="G9" s="361">
        <v>64</v>
      </c>
      <c r="H9" s="907">
        <v>71</v>
      </c>
    </row>
    <row r="10" spans="1:8" x14ac:dyDescent="0.25">
      <c r="A10" s="264" t="s">
        <v>185</v>
      </c>
      <c r="B10" s="358" t="s">
        <v>134</v>
      </c>
      <c r="C10" s="358">
        <v>205</v>
      </c>
      <c r="D10" s="358">
        <v>212</v>
      </c>
      <c r="E10" s="361">
        <v>233</v>
      </c>
      <c r="F10" s="361">
        <v>256</v>
      </c>
      <c r="G10" s="361">
        <v>295</v>
      </c>
      <c r="H10" s="907">
        <v>354</v>
      </c>
    </row>
    <row r="11" spans="1:8" x14ac:dyDescent="0.25">
      <c r="A11" s="264" t="s">
        <v>161</v>
      </c>
      <c r="B11" s="358" t="s">
        <v>134</v>
      </c>
      <c r="C11" s="358">
        <v>154</v>
      </c>
      <c r="D11" s="358">
        <v>143</v>
      </c>
      <c r="E11" s="361">
        <v>177</v>
      </c>
      <c r="F11" s="361">
        <v>242</v>
      </c>
      <c r="G11" s="361">
        <v>271</v>
      </c>
      <c r="H11" s="907">
        <v>341</v>
      </c>
    </row>
    <row r="12" spans="1:8" x14ac:dyDescent="0.25">
      <c r="A12" s="264" t="s">
        <v>164</v>
      </c>
      <c r="B12" s="358">
        <v>205</v>
      </c>
      <c r="C12" s="358">
        <v>228</v>
      </c>
      <c r="D12" s="358">
        <v>90</v>
      </c>
      <c r="E12" s="361">
        <v>148</v>
      </c>
      <c r="F12" s="361">
        <v>210</v>
      </c>
      <c r="G12" s="361">
        <v>210</v>
      </c>
      <c r="H12" s="907">
        <v>297</v>
      </c>
    </row>
    <row r="13" spans="1:8" x14ac:dyDescent="0.25">
      <c r="A13" s="264" t="s">
        <v>229</v>
      </c>
      <c r="B13" s="358" t="s">
        <v>134</v>
      </c>
      <c r="C13" s="358" t="s">
        <v>134</v>
      </c>
      <c r="D13" s="358">
        <v>48</v>
      </c>
      <c r="E13" s="361">
        <v>45</v>
      </c>
      <c r="F13" s="361">
        <v>48</v>
      </c>
      <c r="G13" s="361">
        <v>70</v>
      </c>
      <c r="H13" s="907">
        <v>79</v>
      </c>
    </row>
    <row r="14" spans="1:8" x14ac:dyDescent="0.25">
      <c r="A14" s="264" t="s">
        <v>228</v>
      </c>
      <c r="B14" s="358" t="s">
        <v>134</v>
      </c>
      <c r="C14" s="358" t="s">
        <v>134</v>
      </c>
      <c r="D14" s="358">
        <v>19</v>
      </c>
      <c r="E14" s="361">
        <v>59</v>
      </c>
      <c r="F14" s="361">
        <v>74</v>
      </c>
      <c r="G14" s="361">
        <v>88</v>
      </c>
      <c r="H14" s="907">
        <v>121</v>
      </c>
    </row>
    <row r="15" spans="1:8" x14ac:dyDescent="0.25">
      <c r="A15" s="264" t="s">
        <v>227</v>
      </c>
      <c r="B15" s="358" t="s">
        <v>134</v>
      </c>
      <c r="C15" s="358" t="s">
        <v>134</v>
      </c>
      <c r="D15" s="358">
        <v>21</v>
      </c>
      <c r="E15" s="361">
        <v>84</v>
      </c>
      <c r="F15" s="361">
        <v>84</v>
      </c>
      <c r="G15" s="361">
        <v>108</v>
      </c>
      <c r="H15" s="907">
        <v>132</v>
      </c>
    </row>
    <row r="16" spans="1:8" x14ac:dyDescent="0.25">
      <c r="A16" s="264" t="s">
        <v>155</v>
      </c>
      <c r="B16" s="358">
        <v>83</v>
      </c>
      <c r="C16" s="358">
        <v>86</v>
      </c>
      <c r="D16" s="358">
        <v>74</v>
      </c>
      <c r="E16" s="361">
        <v>99</v>
      </c>
      <c r="F16" s="361">
        <v>98</v>
      </c>
      <c r="G16" s="361">
        <v>159</v>
      </c>
      <c r="H16" s="907">
        <v>170</v>
      </c>
    </row>
    <row r="17" spans="1:12" x14ac:dyDescent="0.25">
      <c r="A17" s="264" t="s">
        <v>154</v>
      </c>
      <c r="B17" s="358">
        <v>50</v>
      </c>
      <c r="C17" s="358">
        <v>77</v>
      </c>
      <c r="D17" s="358">
        <v>46</v>
      </c>
      <c r="E17" s="361">
        <v>63</v>
      </c>
      <c r="F17" s="361">
        <v>69</v>
      </c>
      <c r="G17" s="361">
        <v>119</v>
      </c>
      <c r="H17" s="907">
        <v>127</v>
      </c>
    </row>
    <row r="18" spans="1:12" x14ac:dyDescent="0.25">
      <c r="A18" s="264" t="s">
        <v>153</v>
      </c>
      <c r="B18" s="358">
        <v>66</v>
      </c>
      <c r="C18" s="358">
        <v>89</v>
      </c>
      <c r="D18" s="358">
        <v>71</v>
      </c>
      <c r="E18" s="361">
        <v>80</v>
      </c>
      <c r="F18" s="361">
        <v>106</v>
      </c>
      <c r="G18" s="361">
        <v>152</v>
      </c>
      <c r="H18" s="907">
        <v>210</v>
      </c>
    </row>
    <row r="19" spans="1:12" x14ac:dyDescent="0.25">
      <c r="A19" s="264" t="s">
        <v>152</v>
      </c>
      <c r="B19" s="358">
        <v>78</v>
      </c>
      <c r="C19" s="358">
        <v>105</v>
      </c>
      <c r="D19" s="358">
        <v>97</v>
      </c>
      <c r="E19" s="361">
        <v>84</v>
      </c>
      <c r="F19" s="361">
        <v>88</v>
      </c>
      <c r="G19" s="361">
        <v>130</v>
      </c>
      <c r="H19" s="907">
        <v>213</v>
      </c>
    </row>
    <row r="20" spans="1:12" x14ac:dyDescent="0.25">
      <c r="A20" s="264" t="s">
        <v>151</v>
      </c>
      <c r="B20" s="358">
        <v>90</v>
      </c>
      <c r="C20" s="358">
        <v>116</v>
      </c>
      <c r="D20" s="358">
        <v>78</v>
      </c>
      <c r="E20" s="361">
        <v>97</v>
      </c>
      <c r="F20" s="361">
        <v>96</v>
      </c>
      <c r="G20" s="361">
        <v>125</v>
      </c>
      <c r="H20" s="907">
        <v>187</v>
      </c>
    </row>
    <row r="21" spans="1:12" x14ac:dyDescent="0.25">
      <c r="A21" s="264" t="s">
        <v>150</v>
      </c>
      <c r="B21" s="358">
        <v>23</v>
      </c>
      <c r="C21" s="358">
        <v>27</v>
      </c>
      <c r="D21" s="358">
        <v>37</v>
      </c>
      <c r="E21" s="361">
        <v>20</v>
      </c>
      <c r="F21" s="361">
        <v>40</v>
      </c>
      <c r="G21" s="361">
        <v>52</v>
      </c>
      <c r="H21" s="907">
        <v>75</v>
      </c>
    </row>
    <row r="22" spans="1:12" x14ac:dyDescent="0.25">
      <c r="A22" s="264" t="s">
        <v>149</v>
      </c>
      <c r="B22" s="358">
        <v>20</v>
      </c>
      <c r="C22" s="358">
        <v>41</v>
      </c>
      <c r="D22" s="358">
        <v>36</v>
      </c>
      <c r="E22" s="361">
        <v>44</v>
      </c>
      <c r="F22" s="361">
        <v>48</v>
      </c>
      <c r="G22" s="361">
        <v>33</v>
      </c>
      <c r="H22" s="907">
        <v>58</v>
      </c>
    </row>
    <row r="23" spans="1:12" ht="14.25" customHeight="1" x14ac:dyDescent="0.25">
      <c r="A23" s="459" t="s">
        <v>65</v>
      </c>
      <c r="B23" s="359">
        <f t="shared" ref="B23:H23" si="0">SUM(B4:B22)</f>
        <v>615</v>
      </c>
      <c r="C23" s="359">
        <f t="shared" si="0"/>
        <v>1399</v>
      </c>
      <c r="D23" s="359">
        <f t="shared" si="0"/>
        <v>1274</v>
      </c>
      <c r="E23" s="359">
        <f t="shared" si="0"/>
        <v>1675</v>
      </c>
      <c r="F23" s="359">
        <f t="shared" si="0"/>
        <v>1943</v>
      </c>
      <c r="G23" s="433">
        <v>2658</v>
      </c>
      <c r="H23" s="909">
        <f t="shared" si="0"/>
        <v>3003</v>
      </c>
    </row>
    <row r="24" spans="1:12" ht="15.75" thickBot="1" x14ac:dyDescent="0.3">
      <c r="A24" s="268" t="s">
        <v>66</v>
      </c>
      <c r="B24" s="360">
        <v>100</v>
      </c>
      <c r="C24" s="360">
        <f>C23/$B$23*100</f>
        <v>227.47967479674799</v>
      </c>
      <c r="D24" s="360">
        <f>D23/$B$23*100</f>
        <v>207.15447154471548</v>
      </c>
      <c r="E24" s="360">
        <f t="shared" ref="E24:F24" si="1">E23/$B$23*100</f>
        <v>272.35772357723579</v>
      </c>
      <c r="F24" s="360">
        <f t="shared" si="1"/>
        <v>315.9349593495935</v>
      </c>
      <c r="G24" s="434">
        <v>432.19512195121956</v>
      </c>
      <c r="H24" s="910">
        <f>H23/$B$23*100</f>
        <v>488.29268292682923</v>
      </c>
    </row>
    <row r="25" spans="1:12" ht="15.75" thickTop="1" x14ac:dyDescent="0.25">
      <c r="A25" s="270" t="s">
        <v>136</v>
      </c>
    </row>
    <row r="26" spans="1:12" x14ac:dyDescent="0.25">
      <c r="A26" s="461" t="s">
        <v>295</v>
      </c>
    </row>
    <row r="27" spans="1:12" x14ac:dyDescent="0.25">
      <c r="A27" s="461" t="s">
        <v>199</v>
      </c>
    </row>
    <row r="28" spans="1:12" x14ac:dyDescent="0.25">
      <c r="A28" s="461" t="s">
        <v>189</v>
      </c>
    </row>
    <row r="29" spans="1:12" ht="13.5" customHeight="1" x14ac:dyDescent="0.25">
      <c r="A29" s="561" t="s">
        <v>303</v>
      </c>
      <c r="B29" s="561"/>
      <c r="C29" s="561"/>
      <c r="D29" s="561"/>
      <c r="E29" s="561"/>
      <c r="F29" s="561"/>
      <c r="G29" s="561"/>
      <c r="H29" s="561"/>
    </row>
    <row r="30" spans="1:12" x14ac:dyDescent="0.25">
      <c r="A30" s="461" t="s">
        <v>296</v>
      </c>
    </row>
    <row r="31" spans="1:12" ht="15" customHeight="1" x14ac:dyDescent="0.25">
      <c r="A31" s="557" t="s">
        <v>510</v>
      </c>
      <c r="B31" s="557"/>
      <c r="C31" s="557"/>
      <c r="D31" s="557"/>
      <c r="E31" s="557"/>
      <c r="F31" s="557"/>
      <c r="G31" s="557"/>
      <c r="H31" s="557"/>
      <c r="I31" s="557"/>
      <c r="J31" s="557"/>
      <c r="K31" s="557"/>
      <c r="L31" s="557"/>
    </row>
  </sheetData>
  <mergeCells count="4">
    <mergeCell ref="A1:H1"/>
    <mergeCell ref="A29:H29"/>
    <mergeCell ref="A31:L31"/>
    <mergeCell ref="A2:A3"/>
  </mergeCells>
  <pageMargins left="0.70866141732283472" right="0.70866141732283472" top="0.74803149606299213" bottom="0.74803149606299213" header="0.31496062992125984" footer="0.31496062992125984"/>
  <pageSetup paperSize="9" scale="6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30"/>
  <sheetViews>
    <sheetView zoomScale="70" zoomScaleNormal="70" zoomScalePageLayoutView="75" workbookViewId="0">
      <selection activeCell="R46" sqref="R46"/>
    </sheetView>
  </sheetViews>
  <sheetFormatPr defaultRowHeight="15" x14ac:dyDescent="0.25"/>
  <cols>
    <col min="1" max="1" width="27.6640625" style="240" customWidth="1"/>
    <col min="2" max="5" width="16.5" style="240" customWidth="1"/>
    <col min="6" max="7" width="16.5" style="385" customWidth="1"/>
    <col min="8" max="8" width="18.6640625" style="461" customWidth="1"/>
    <col min="9" max="16384" width="9.33203125" style="240"/>
  </cols>
  <sheetData>
    <row r="1" spans="1:8" ht="33.75" customHeight="1" thickTop="1" x14ac:dyDescent="0.25">
      <c r="A1" s="558" t="s">
        <v>533</v>
      </c>
      <c r="B1" s="559"/>
      <c r="C1" s="559"/>
      <c r="D1" s="559"/>
      <c r="E1" s="559"/>
      <c r="F1" s="559"/>
      <c r="G1" s="559"/>
      <c r="H1" s="560"/>
    </row>
    <row r="2" spans="1:8" x14ac:dyDescent="0.25">
      <c r="A2" s="562" t="s">
        <v>439</v>
      </c>
      <c r="B2" s="356" t="s">
        <v>457</v>
      </c>
      <c r="C2" s="356" t="s">
        <v>457</v>
      </c>
      <c r="D2" s="356" t="s">
        <v>456</v>
      </c>
      <c r="E2" s="357" t="s">
        <v>457</v>
      </c>
      <c r="F2" s="357" t="s">
        <v>454</v>
      </c>
      <c r="G2" s="357" t="s">
        <v>458</v>
      </c>
      <c r="H2" s="581" t="s">
        <v>456</v>
      </c>
    </row>
    <row r="3" spans="1:8" x14ac:dyDescent="0.25">
      <c r="A3" s="563"/>
      <c r="B3" s="356" t="s">
        <v>426</v>
      </c>
      <c r="C3" s="356" t="s">
        <v>427</v>
      </c>
      <c r="D3" s="356" t="s">
        <v>291</v>
      </c>
      <c r="E3" s="357" t="s">
        <v>294</v>
      </c>
      <c r="F3" s="357" t="s">
        <v>302</v>
      </c>
      <c r="G3" s="357" t="s">
        <v>319</v>
      </c>
      <c r="H3" s="912" t="s">
        <v>509</v>
      </c>
    </row>
    <row r="4" spans="1:8" x14ac:dyDescent="0.25">
      <c r="A4" s="264" t="s">
        <v>287</v>
      </c>
      <c r="B4" s="362" t="s">
        <v>134</v>
      </c>
      <c r="C4" s="362" t="s">
        <v>134</v>
      </c>
      <c r="D4" s="278" t="s">
        <v>320</v>
      </c>
      <c r="E4" s="12">
        <v>405</v>
      </c>
      <c r="F4" s="358">
        <v>322</v>
      </c>
      <c r="G4" s="361">
        <v>493</v>
      </c>
      <c r="H4" s="907">
        <v>499</v>
      </c>
    </row>
    <row r="5" spans="1:8" x14ac:dyDescent="0.25">
      <c r="A5" s="264" t="s">
        <v>230</v>
      </c>
      <c r="B5" s="362" t="s">
        <v>134</v>
      </c>
      <c r="C5" s="362">
        <v>111</v>
      </c>
      <c r="D5" s="12">
        <v>223</v>
      </c>
      <c r="E5" s="12">
        <v>108</v>
      </c>
      <c r="F5" s="358">
        <v>68</v>
      </c>
      <c r="G5" s="361">
        <v>208</v>
      </c>
      <c r="H5" s="907">
        <v>129</v>
      </c>
    </row>
    <row r="6" spans="1:8" x14ac:dyDescent="0.25">
      <c r="A6" s="264" t="s">
        <v>188</v>
      </c>
      <c r="B6" s="362" t="s">
        <v>134</v>
      </c>
      <c r="C6" s="362">
        <v>57</v>
      </c>
      <c r="D6" s="12">
        <v>81</v>
      </c>
      <c r="E6" s="12">
        <v>71</v>
      </c>
      <c r="F6" s="358">
        <v>80</v>
      </c>
      <c r="G6" s="361">
        <v>98</v>
      </c>
      <c r="H6" s="907">
        <v>86</v>
      </c>
    </row>
    <row r="7" spans="1:8" x14ac:dyDescent="0.25">
      <c r="A7" s="264" t="s">
        <v>187</v>
      </c>
      <c r="B7" s="362" t="s">
        <v>134</v>
      </c>
      <c r="C7" s="362">
        <v>17</v>
      </c>
      <c r="D7" s="12">
        <v>27</v>
      </c>
      <c r="E7" s="12">
        <v>31</v>
      </c>
      <c r="F7" s="358">
        <v>38</v>
      </c>
      <c r="G7" s="361">
        <v>38</v>
      </c>
      <c r="H7" s="907">
        <v>33</v>
      </c>
    </row>
    <row r="8" spans="1:8" x14ac:dyDescent="0.25">
      <c r="A8" s="264" t="s">
        <v>162</v>
      </c>
      <c r="B8" s="362" t="s">
        <v>134</v>
      </c>
      <c r="C8" s="362">
        <v>78</v>
      </c>
      <c r="D8" s="12">
        <v>87</v>
      </c>
      <c r="E8" s="12">
        <v>91</v>
      </c>
      <c r="F8" s="358">
        <v>65</v>
      </c>
      <c r="G8" s="361">
        <v>103</v>
      </c>
      <c r="H8" s="907">
        <v>88</v>
      </c>
    </row>
    <row r="9" spans="1:8" x14ac:dyDescent="0.25">
      <c r="A9" s="264" t="s">
        <v>186</v>
      </c>
      <c r="B9" s="362" t="s">
        <v>134</v>
      </c>
      <c r="C9" s="362">
        <v>43</v>
      </c>
      <c r="D9" s="12">
        <v>46</v>
      </c>
      <c r="E9" s="12">
        <v>50</v>
      </c>
      <c r="F9" s="358">
        <v>32</v>
      </c>
      <c r="G9" s="361">
        <v>54</v>
      </c>
      <c r="H9" s="907">
        <v>48</v>
      </c>
    </row>
    <row r="10" spans="1:8" x14ac:dyDescent="0.25">
      <c r="A10" s="264" t="s">
        <v>185</v>
      </c>
      <c r="B10" s="362" t="s">
        <v>134</v>
      </c>
      <c r="C10" s="362">
        <v>196</v>
      </c>
      <c r="D10" s="12">
        <v>237</v>
      </c>
      <c r="E10" s="12">
        <v>229</v>
      </c>
      <c r="F10" s="358">
        <v>201</v>
      </c>
      <c r="G10" s="361">
        <v>352</v>
      </c>
      <c r="H10" s="907">
        <v>328</v>
      </c>
    </row>
    <row r="11" spans="1:8" x14ac:dyDescent="0.25">
      <c r="A11" s="264" t="s">
        <v>161</v>
      </c>
      <c r="B11" s="362" t="s">
        <v>134</v>
      </c>
      <c r="C11" s="362">
        <v>153</v>
      </c>
      <c r="D11" s="12">
        <v>195</v>
      </c>
      <c r="E11" s="12">
        <v>218</v>
      </c>
      <c r="F11" s="358">
        <v>157</v>
      </c>
      <c r="G11" s="361">
        <v>272</v>
      </c>
      <c r="H11" s="907">
        <v>299</v>
      </c>
    </row>
    <row r="12" spans="1:8" x14ac:dyDescent="0.25">
      <c r="A12" s="264" t="s">
        <v>164</v>
      </c>
      <c r="B12" s="362">
        <v>266</v>
      </c>
      <c r="C12" s="362">
        <v>247</v>
      </c>
      <c r="D12" s="12">
        <v>157</v>
      </c>
      <c r="E12" s="12">
        <v>167</v>
      </c>
      <c r="F12" s="358">
        <v>152</v>
      </c>
      <c r="G12" s="361">
        <v>257</v>
      </c>
      <c r="H12" s="907">
        <v>246</v>
      </c>
    </row>
    <row r="13" spans="1:8" x14ac:dyDescent="0.25">
      <c r="A13" s="264" t="s">
        <v>229</v>
      </c>
      <c r="B13" s="362" t="s">
        <v>134</v>
      </c>
      <c r="C13" s="362" t="s">
        <v>134</v>
      </c>
      <c r="D13" s="12">
        <v>137</v>
      </c>
      <c r="E13" s="12">
        <v>172</v>
      </c>
      <c r="F13" s="358">
        <v>154</v>
      </c>
      <c r="G13" s="361">
        <v>254</v>
      </c>
      <c r="H13" s="907">
        <v>214</v>
      </c>
    </row>
    <row r="14" spans="1:8" x14ac:dyDescent="0.25">
      <c r="A14" s="264" t="s">
        <v>228</v>
      </c>
      <c r="B14" s="362" t="s">
        <v>134</v>
      </c>
      <c r="C14" s="362" t="s">
        <v>134</v>
      </c>
      <c r="D14" s="12">
        <v>80</v>
      </c>
      <c r="E14" s="12">
        <v>161</v>
      </c>
      <c r="F14" s="358">
        <v>147</v>
      </c>
      <c r="G14" s="361">
        <v>217</v>
      </c>
      <c r="H14" s="907">
        <v>249</v>
      </c>
    </row>
    <row r="15" spans="1:8" x14ac:dyDescent="0.25">
      <c r="A15" s="264" t="s">
        <v>227</v>
      </c>
      <c r="B15" s="362" t="s">
        <v>134</v>
      </c>
      <c r="C15" s="362" t="s">
        <v>134</v>
      </c>
      <c r="D15" s="12">
        <v>17</v>
      </c>
      <c r="E15" s="12">
        <v>53</v>
      </c>
      <c r="F15" s="358">
        <v>66</v>
      </c>
      <c r="G15" s="361">
        <v>126</v>
      </c>
      <c r="H15" s="907">
        <v>129</v>
      </c>
    </row>
    <row r="16" spans="1:8" x14ac:dyDescent="0.25">
      <c r="A16" s="264" t="s">
        <v>155</v>
      </c>
      <c r="B16" s="362">
        <v>84</v>
      </c>
      <c r="C16" s="362">
        <v>112</v>
      </c>
      <c r="D16" s="12">
        <v>65</v>
      </c>
      <c r="E16" s="12">
        <v>74</v>
      </c>
      <c r="F16" s="358">
        <v>60</v>
      </c>
      <c r="G16" s="361">
        <v>117</v>
      </c>
      <c r="H16" s="907">
        <v>91</v>
      </c>
    </row>
    <row r="17" spans="1:8" x14ac:dyDescent="0.25">
      <c r="A17" s="264" t="s">
        <v>154</v>
      </c>
      <c r="B17" s="362">
        <v>49</v>
      </c>
      <c r="C17" s="362">
        <v>68</v>
      </c>
      <c r="D17" s="12">
        <v>61</v>
      </c>
      <c r="E17" s="12">
        <v>49</v>
      </c>
      <c r="F17" s="358">
        <v>54</v>
      </c>
      <c r="G17" s="361">
        <v>100</v>
      </c>
      <c r="H17" s="907">
        <v>84</v>
      </c>
    </row>
    <row r="18" spans="1:8" x14ac:dyDescent="0.25">
      <c r="A18" s="264" t="s">
        <v>153</v>
      </c>
      <c r="B18" s="362">
        <v>88</v>
      </c>
      <c r="C18" s="362">
        <v>92</v>
      </c>
      <c r="D18" s="12">
        <v>137</v>
      </c>
      <c r="E18" s="12">
        <v>73</v>
      </c>
      <c r="F18" s="358">
        <v>79</v>
      </c>
      <c r="G18" s="361">
        <v>143</v>
      </c>
      <c r="H18" s="907">
        <v>95</v>
      </c>
    </row>
    <row r="19" spans="1:8" x14ac:dyDescent="0.25">
      <c r="A19" s="264" t="s">
        <v>152</v>
      </c>
      <c r="B19" s="362">
        <v>85</v>
      </c>
      <c r="C19" s="362">
        <v>70</v>
      </c>
      <c r="D19" s="12">
        <v>82</v>
      </c>
      <c r="E19" s="12">
        <v>73</v>
      </c>
      <c r="F19" s="358">
        <v>79</v>
      </c>
      <c r="G19" s="361">
        <v>93</v>
      </c>
      <c r="H19" s="907">
        <v>122</v>
      </c>
    </row>
    <row r="20" spans="1:8" x14ac:dyDescent="0.25">
      <c r="A20" s="264" t="s">
        <v>151</v>
      </c>
      <c r="B20" s="362">
        <v>73</v>
      </c>
      <c r="C20" s="362">
        <v>107</v>
      </c>
      <c r="D20" s="12">
        <v>76</v>
      </c>
      <c r="E20" s="12">
        <v>74</v>
      </c>
      <c r="F20" s="358">
        <v>65</v>
      </c>
      <c r="G20" s="361">
        <v>90</v>
      </c>
      <c r="H20" s="907">
        <v>150</v>
      </c>
    </row>
    <row r="21" spans="1:8" x14ac:dyDescent="0.25">
      <c r="A21" s="264" t="s">
        <v>150</v>
      </c>
      <c r="B21" s="362">
        <v>43</v>
      </c>
      <c r="C21" s="362">
        <v>55</v>
      </c>
      <c r="D21" s="12">
        <v>74</v>
      </c>
      <c r="E21" s="12">
        <v>65</v>
      </c>
      <c r="F21" s="358">
        <v>60</v>
      </c>
      <c r="G21" s="361">
        <v>83</v>
      </c>
      <c r="H21" s="907">
        <v>68</v>
      </c>
    </row>
    <row r="22" spans="1:8" x14ac:dyDescent="0.25">
      <c r="A22" s="264" t="s">
        <v>149</v>
      </c>
      <c r="B22" s="362">
        <v>9</v>
      </c>
      <c r="C22" s="362">
        <v>75</v>
      </c>
      <c r="D22" s="12">
        <v>44</v>
      </c>
      <c r="E22" s="12">
        <v>55</v>
      </c>
      <c r="F22" s="358">
        <v>61</v>
      </c>
      <c r="G22" s="361">
        <v>62</v>
      </c>
      <c r="H22" s="907">
        <v>78</v>
      </c>
    </row>
    <row r="23" spans="1:8" ht="14.25" customHeight="1" x14ac:dyDescent="0.25">
      <c r="A23" s="330" t="s">
        <v>65</v>
      </c>
      <c r="B23" s="13">
        <f>SUM(B4:B22)</f>
        <v>697</v>
      </c>
      <c r="C23" s="13">
        <f>SUM(C4:C22)</f>
        <v>1481</v>
      </c>
      <c r="D23" s="13">
        <f>SUM(D4:D22)</f>
        <v>1826</v>
      </c>
      <c r="E23" s="13">
        <f t="shared" ref="E23:H23" si="0">SUM(E4:E22)</f>
        <v>2219</v>
      </c>
      <c r="F23" s="359">
        <f t="shared" si="0"/>
        <v>1940</v>
      </c>
      <c r="G23" s="433">
        <v>3160</v>
      </c>
      <c r="H23" s="909">
        <f t="shared" si="0"/>
        <v>3036</v>
      </c>
    </row>
    <row r="24" spans="1:8" ht="15.75" thickBot="1" x14ac:dyDescent="0.3">
      <c r="A24" s="268" t="s">
        <v>66</v>
      </c>
      <c r="B24" s="14">
        <v>100</v>
      </c>
      <c r="C24" s="14">
        <f>C23/$B$23*100</f>
        <v>212.48206599713058</v>
      </c>
      <c r="D24" s="14">
        <f t="shared" ref="D24:H24" si="1">D23/$B$23*100</f>
        <v>261.97991391678619</v>
      </c>
      <c r="E24" s="14">
        <f t="shared" si="1"/>
        <v>318.36441893830704</v>
      </c>
      <c r="F24" s="360">
        <f t="shared" si="1"/>
        <v>278.3357245337159</v>
      </c>
      <c r="G24" s="434">
        <v>453.37159253945487</v>
      </c>
      <c r="H24" s="910">
        <f t="shared" si="1"/>
        <v>435.58106169296985</v>
      </c>
    </row>
    <row r="25" spans="1:8" ht="15.75" thickTop="1" x14ac:dyDescent="0.25">
      <c r="A25" s="270" t="s">
        <v>136</v>
      </c>
    </row>
    <row r="26" spans="1:8" x14ac:dyDescent="0.25">
      <c r="A26" s="240" t="s">
        <v>295</v>
      </c>
    </row>
    <row r="27" spans="1:8" x14ac:dyDescent="0.25">
      <c r="A27" s="240" t="s">
        <v>199</v>
      </c>
    </row>
    <row r="28" spans="1:8" x14ac:dyDescent="0.25">
      <c r="A28" s="240" t="s">
        <v>189</v>
      </c>
    </row>
    <row r="29" spans="1:8" ht="13.5" customHeight="1" x14ac:dyDescent="0.25">
      <c r="A29" s="561" t="s">
        <v>303</v>
      </c>
      <c r="B29" s="561"/>
      <c r="C29" s="561"/>
      <c r="D29" s="561"/>
      <c r="E29" s="561"/>
      <c r="F29" s="561"/>
      <c r="G29" s="561"/>
      <c r="H29" s="561"/>
    </row>
    <row r="30" spans="1:8" x14ac:dyDescent="0.25">
      <c r="A30" s="240" t="s">
        <v>296</v>
      </c>
    </row>
  </sheetData>
  <mergeCells count="3">
    <mergeCell ref="A1:H1"/>
    <mergeCell ref="A2:A3"/>
    <mergeCell ref="A29:H29"/>
  </mergeCells>
  <pageMargins left="0.70866141732283472" right="0.70866141732283472" top="0.74803149606299213" bottom="0.74803149606299213" header="0.31496062992125984" footer="0.31496062992125984"/>
  <pageSetup paperSize="9" scale="6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F31"/>
  <sheetViews>
    <sheetView zoomScale="70" zoomScaleNormal="70" zoomScalePageLayoutView="75" workbookViewId="0">
      <selection activeCell="R33" sqref="R33"/>
    </sheetView>
  </sheetViews>
  <sheetFormatPr defaultRowHeight="15" x14ac:dyDescent="0.25"/>
  <cols>
    <col min="1" max="1" width="31.1640625" style="240" customWidth="1"/>
    <col min="2" max="2" width="15" style="240" customWidth="1"/>
    <col min="3" max="4" width="16.5" style="240" customWidth="1"/>
    <col min="5" max="5" width="16.5" style="430" customWidth="1"/>
    <col min="6" max="6" width="16.5" style="461" customWidth="1"/>
    <col min="7" max="16384" width="9.33203125" style="240"/>
  </cols>
  <sheetData>
    <row r="1" spans="1:6" ht="32.25" customHeight="1" thickTop="1" x14ac:dyDescent="0.25">
      <c r="A1" s="564" t="s">
        <v>394</v>
      </c>
      <c r="B1" s="565"/>
      <c r="C1" s="565"/>
      <c r="D1" s="565"/>
      <c r="E1" s="565"/>
      <c r="F1" s="566"/>
    </row>
    <row r="2" spans="1:6" ht="19.5" customHeight="1" x14ac:dyDescent="0.25">
      <c r="A2" s="567" t="s">
        <v>439</v>
      </c>
      <c r="B2" s="452" t="s">
        <v>456</v>
      </c>
      <c r="C2" s="4" t="s">
        <v>457</v>
      </c>
      <c r="D2" s="4" t="s">
        <v>454</v>
      </c>
      <c r="E2" s="4" t="s">
        <v>458</v>
      </c>
      <c r="F2" s="581" t="s">
        <v>456</v>
      </c>
    </row>
    <row r="3" spans="1:6" x14ac:dyDescent="0.25">
      <c r="A3" s="568"/>
      <c r="B3" s="452" t="s">
        <v>291</v>
      </c>
      <c r="C3" s="4" t="s">
        <v>294</v>
      </c>
      <c r="D3" s="4" t="s">
        <v>302</v>
      </c>
      <c r="E3" s="4" t="s">
        <v>319</v>
      </c>
      <c r="F3" s="581" t="s">
        <v>509</v>
      </c>
    </row>
    <row r="4" spans="1:6" x14ac:dyDescent="0.25">
      <c r="A4" s="451" t="s">
        <v>287</v>
      </c>
      <c r="B4" s="453" t="s">
        <v>134</v>
      </c>
      <c r="C4" s="453">
        <v>319</v>
      </c>
      <c r="D4" s="453">
        <v>364</v>
      </c>
      <c r="E4" s="454">
        <v>348</v>
      </c>
      <c r="F4" s="907">
        <v>285</v>
      </c>
    </row>
    <row r="5" spans="1:6" x14ac:dyDescent="0.25">
      <c r="A5" s="451" t="s">
        <v>230</v>
      </c>
      <c r="B5" s="453">
        <v>119</v>
      </c>
      <c r="C5" s="453">
        <v>72</v>
      </c>
      <c r="D5" s="453">
        <v>88</v>
      </c>
      <c r="E5" s="454">
        <v>99</v>
      </c>
      <c r="F5" s="908">
        <v>60</v>
      </c>
    </row>
    <row r="6" spans="1:6" x14ac:dyDescent="0.25">
      <c r="A6" s="451" t="s">
        <v>188</v>
      </c>
      <c r="B6" s="453">
        <v>23</v>
      </c>
      <c r="C6" s="453">
        <v>41</v>
      </c>
      <c r="D6" s="453">
        <v>55</v>
      </c>
      <c r="E6" s="454">
        <v>46</v>
      </c>
      <c r="F6" s="907">
        <v>53</v>
      </c>
    </row>
    <row r="7" spans="1:6" x14ac:dyDescent="0.25">
      <c r="A7" s="451" t="s">
        <v>187</v>
      </c>
      <c r="B7" s="453">
        <v>11</v>
      </c>
      <c r="C7" s="453">
        <v>24</v>
      </c>
      <c r="D7" s="453">
        <v>31</v>
      </c>
      <c r="E7" s="454" t="s">
        <v>512</v>
      </c>
      <c r="F7" s="908">
        <v>33</v>
      </c>
    </row>
    <row r="8" spans="1:6" x14ac:dyDescent="0.25">
      <c r="A8" s="451" t="s">
        <v>162</v>
      </c>
      <c r="B8" s="453">
        <v>40</v>
      </c>
      <c r="C8" s="453">
        <v>70</v>
      </c>
      <c r="D8" s="453">
        <v>52</v>
      </c>
      <c r="E8" s="454">
        <v>88</v>
      </c>
      <c r="F8" s="907">
        <v>57</v>
      </c>
    </row>
    <row r="9" spans="1:6" x14ac:dyDescent="0.25">
      <c r="A9" s="451" t="s">
        <v>186</v>
      </c>
      <c r="B9" s="453">
        <v>20</v>
      </c>
      <c r="C9" s="453">
        <v>22</v>
      </c>
      <c r="D9" s="453">
        <v>11</v>
      </c>
      <c r="E9" s="454">
        <v>37</v>
      </c>
      <c r="F9" s="907">
        <v>10</v>
      </c>
    </row>
    <row r="10" spans="1:6" x14ac:dyDescent="0.25">
      <c r="A10" s="451" t="s">
        <v>185</v>
      </c>
      <c r="B10" s="453">
        <v>98</v>
      </c>
      <c r="C10" s="453">
        <v>184</v>
      </c>
      <c r="D10" s="453">
        <v>203</v>
      </c>
      <c r="E10" s="454">
        <v>228</v>
      </c>
      <c r="F10" s="907">
        <v>197</v>
      </c>
    </row>
    <row r="11" spans="1:6" x14ac:dyDescent="0.25">
      <c r="A11" s="451" t="s">
        <v>161</v>
      </c>
      <c r="B11" s="453">
        <v>46</v>
      </c>
      <c r="C11" s="453">
        <v>60</v>
      </c>
      <c r="D11" s="453">
        <v>48</v>
      </c>
      <c r="E11" s="454">
        <v>129</v>
      </c>
      <c r="F11" s="907">
        <v>96</v>
      </c>
    </row>
    <row r="12" spans="1:6" x14ac:dyDescent="0.25">
      <c r="A12" s="451" t="s">
        <v>164</v>
      </c>
      <c r="B12" s="453">
        <v>67</v>
      </c>
      <c r="C12" s="453">
        <v>87</v>
      </c>
      <c r="D12" s="453">
        <v>66</v>
      </c>
      <c r="E12" s="454">
        <v>126</v>
      </c>
      <c r="F12" s="907">
        <v>119</v>
      </c>
    </row>
    <row r="13" spans="1:6" x14ac:dyDescent="0.25">
      <c r="A13" s="451" t="s">
        <v>229</v>
      </c>
      <c r="B13" s="453">
        <v>131</v>
      </c>
      <c r="C13" s="453">
        <v>158</v>
      </c>
      <c r="D13" s="453">
        <v>125</v>
      </c>
      <c r="E13" s="454">
        <v>232</v>
      </c>
      <c r="F13" s="907">
        <v>181</v>
      </c>
    </row>
    <row r="14" spans="1:6" x14ac:dyDescent="0.25">
      <c r="A14" s="451" t="s">
        <v>228</v>
      </c>
      <c r="B14" s="453">
        <v>72</v>
      </c>
      <c r="C14" s="453">
        <v>168</v>
      </c>
      <c r="D14" s="453">
        <v>135</v>
      </c>
      <c r="E14" s="454">
        <v>167</v>
      </c>
      <c r="F14" s="907">
        <v>225</v>
      </c>
    </row>
    <row r="15" spans="1:6" x14ac:dyDescent="0.25">
      <c r="A15" s="451" t="s">
        <v>227</v>
      </c>
      <c r="B15" s="453">
        <v>21</v>
      </c>
      <c r="C15" s="453">
        <v>73</v>
      </c>
      <c r="D15" s="453">
        <v>54</v>
      </c>
      <c r="E15" s="454">
        <v>77</v>
      </c>
      <c r="F15" s="907">
        <v>77</v>
      </c>
    </row>
    <row r="16" spans="1:6" x14ac:dyDescent="0.25">
      <c r="A16" s="451" t="s">
        <v>155</v>
      </c>
      <c r="B16" s="453">
        <v>39</v>
      </c>
      <c r="C16" s="453">
        <v>33</v>
      </c>
      <c r="D16" s="453">
        <v>52</v>
      </c>
      <c r="E16" s="454">
        <v>49</v>
      </c>
      <c r="F16" s="907">
        <v>39</v>
      </c>
    </row>
    <row r="17" spans="1:6" x14ac:dyDescent="0.25">
      <c r="A17" s="451" t="s">
        <v>154</v>
      </c>
      <c r="B17" s="453">
        <v>37</v>
      </c>
      <c r="C17" s="453">
        <v>34</v>
      </c>
      <c r="D17" s="453">
        <v>28</v>
      </c>
      <c r="E17" s="454">
        <v>42</v>
      </c>
      <c r="F17" s="907">
        <v>49</v>
      </c>
    </row>
    <row r="18" spans="1:6" x14ac:dyDescent="0.25">
      <c r="A18" s="451" t="s">
        <v>153</v>
      </c>
      <c r="B18" s="453">
        <v>44</v>
      </c>
      <c r="C18" s="453">
        <v>27</v>
      </c>
      <c r="D18" s="453">
        <v>39</v>
      </c>
      <c r="E18" s="454">
        <v>33</v>
      </c>
      <c r="F18" s="907">
        <v>55</v>
      </c>
    </row>
    <row r="19" spans="1:6" x14ac:dyDescent="0.25">
      <c r="A19" s="451" t="s">
        <v>152</v>
      </c>
      <c r="B19" s="453">
        <v>37</v>
      </c>
      <c r="C19" s="453">
        <v>46</v>
      </c>
      <c r="D19" s="453">
        <v>41</v>
      </c>
      <c r="E19" s="454">
        <v>36</v>
      </c>
      <c r="F19" s="907">
        <v>70</v>
      </c>
    </row>
    <row r="20" spans="1:6" x14ac:dyDescent="0.25">
      <c r="A20" s="451" t="s">
        <v>151</v>
      </c>
      <c r="B20" s="453">
        <v>32</v>
      </c>
      <c r="C20" s="453">
        <v>42</v>
      </c>
      <c r="D20" s="453">
        <v>43</v>
      </c>
      <c r="E20" s="454">
        <v>78</v>
      </c>
      <c r="F20" s="907">
        <v>73</v>
      </c>
    </row>
    <row r="21" spans="1:6" x14ac:dyDescent="0.25">
      <c r="A21" s="451" t="s">
        <v>150</v>
      </c>
      <c r="B21" s="453">
        <v>62</v>
      </c>
      <c r="C21" s="453">
        <v>63</v>
      </c>
      <c r="D21" s="453">
        <v>43</v>
      </c>
      <c r="E21" s="454">
        <v>52</v>
      </c>
      <c r="F21" s="907">
        <v>87</v>
      </c>
    </row>
    <row r="22" spans="1:6" x14ac:dyDescent="0.25">
      <c r="A22" s="451" t="s">
        <v>149</v>
      </c>
      <c r="B22" s="453">
        <v>39</v>
      </c>
      <c r="C22" s="453">
        <v>42</v>
      </c>
      <c r="D22" s="453">
        <v>33</v>
      </c>
      <c r="E22" s="454">
        <v>36</v>
      </c>
      <c r="F22" s="907">
        <v>51</v>
      </c>
    </row>
    <row r="23" spans="1:6" ht="14.25" customHeight="1" x14ac:dyDescent="0.25">
      <c r="A23" s="442" t="s">
        <v>65</v>
      </c>
      <c r="B23" s="13">
        <f>SUM(B4:B22)</f>
        <v>938</v>
      </c>
      <c r="C23" s="13">
        <f t="shared" ref="C23:F23" si="0">SUM(C4:C22)</f>
        <v>1565</v>
      </c>
      <c r="D23" s="13">
        <f t="shared" si="0"/>
        <v>1511</v>
      </c>
      <c r="E23" s="455">
        <v>1935</v>
      </c>
      <c r="F23" s="909">
        <f t="shared" si="0"/>
        <v>1817</v>
      </c>
    </row>
    <row r="24" spans="1:6" ht="15.75" thickBot="1" x14ac:dyDescent="0.3">
      <c r="A24" s="5" t="s">
        <v>66</v>
      </c>
      <c r="B24" s="14">
        <f>B23/$B$23*100</f>
        <v>100</v>
      </c>
      <c r="C24" s="14">
        <f t="shared" ref="C24:F24" si="1">C23/$B$23*100</f>
        <v>166.84434968017058</v>
      </c>
      <c r="D24" s="14">
        <f t="shared" si="1"/>
        <v>161.08742004264391</v>
      </c>
      <c r="E24" s="456">
        <v>206.28997867803838</v>
      </c>
      <c r="F24" s="910">
        <f t="shared" si="1"/>
        <v>193.71002132196162</v>
      </c>
    </row>
    <row r="25" spans="1:6" ht="15.75" thickTop="1" x14ac:dyDescent="0.25">
      <c r="A25" s="270" t="s">
        <v>136</v>
      </c>
    </row>
    <row r="26" spans="1:6" x14ac:dyDescent="0.25">
      <c r="A26" s="240" t="s">
        <v>295</v>
      </c>
    </row>
    <row r="27" spans="1:6" x14ac:dyDescent="0.25">
      <c r="A27" s="240" t="s">
        <v>199</v>
      </c>
    </row>
    <row r="28" spans="1:6" x14ac:dyDescent="0.25">
      <c r="A28" s="240" t="s">
        <v>189</v>
      </c>
    </row>
    <row r="29" spans="1:6" x14ac:dyDescent="0.25">
      <c r="A29" s="240" t="s">
        <v>387</v>
      </c>
    </row>
    <row r="30" spans="1:6" x14ac:dyDescent="0.25">
      <c r="A30" s="240" t="s">
        <v>296</v>
      </c>
    </row>
    <row r="31" spans="1:6" x14ac:dyDescent="0.25">
      <c r="A31" s="569" t="s">
        <v>428</v>
      </c>
      <c r="B31" s="569"/>
      <c r="C31" s="569"/>
      <c r="D31" s="569"/>
      <c r="E31" s="436"/>
    </row>
  </sheetData>
  <mergeCells count="3">
    <mergeCell ref="A1:F1"/>
    <mergeCell ref="A2:A3"/>
    <mergeCell ref="A31:D31"/>
  </mergeCells>
  <pageMargins left="0.70866141732283472" right="0.70866141732283472" top="0.74803149606299213" bottom="0.74803149606299213" header="0.31496062992125984" footer="0.31496062992125984"/>
  <pageSetup paperSize="9" scale="7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F31"/>
  <sheetViews>
    <sheetView zoomScale="70" zoomScaleNormal="70" zoomScalePageLayoutView="75" workbookViewId="0">
      <selection activeCell="X5" sqref="X5"/>
    </sheetView>
  </sheetViews>
  <sheetFormatPr defaultRowHeight="15" x14ac:dyDescent="0.25"/>
  <cols>
    <col min="1" max="1" width="27.6640625" style="240" customWidth="1"/>
    <col min="2" max="4" width="16.5" style="240" customWidth="1"/>
    <col min="5" max="5" width="16.5" style="430" customWidth="1"/>
    <col min="6" max="6" width="18.6640625" style="461" customWidth="1"/>
    <col min="7" max="16384" width="9.33203125" style="240"/>
  </cols>
  <sheetData>
    <row r="1" spans="1:6" ht="32.25" customHeight="1" thickTop="1" x14ac:dyDescent="0.25">
      <c r="A1" s="551" t="s">
        <v>397</v>
      </c>
      <c r="B1" s="552"/>
      <c r="C1" s="552"/>
      <c r="D1" s="552"/>
      <c r="E1" s="552"/>
      <c r="F1" s="553"/>
    </row>
    <row r="2" spans="1:6" ht="16.5" customHeight="1" x14ac:dyDescent="0.25">
      <c r="A2" s="570" t="s">
        <v>439</v>
      </c>
      <c r="B2" s="356" t="s">
        <v>456</v>
      </c>
      <c r="C2" s="357" t="s">
        <v>457</v>
      </c>
      <c r="D2" s="357" t="s">
        <v>454</v>
      </c>
      <c r="E2" s="357" t="s">
        <v>458</v>
      </c>
      <c r="F2" s="581" t="s">
        <v>456</v>
      </c>
    </row>
    <row r="3" spans="1:6" x14ac:dyDescent="0.25">
      <c r="A3" s="571"/>
      <c r="B3" s="356" t="s">
        <v>291</v>
      </c>
      <c r="C3" s="357" t="s">
        <v>294</v>
      </c>
      <c r="D3" s="357" t="s">
        <v>302</v>
      </c>
      <c r="E3" s="357" t="s">
        <v>319</v>
      </c>
      <c r="F3" s="912" t="s">
        <v>509</v>
      </c>
    </row>
    <row r="4" spans="1:6" x14ac:dyDescent="0.25">
      <c r="A4" s="264" t="s">
        <v>287</v>
      </c>
      <c r="B4" s="361" t="s">
        <v>134</v>
      </c>
      <c r="C4" s="361">
        <v>319</v>
      </c>
      <c r="D4" s="361">
        <v>385</v>
      </c>
      <c r="E4" s="361">
        <v>448</v>
      </c>
      <c r="F4" s="908">
        <v>287</v>
      </c>
    </row>
    <row r="5" spans="1:6" x14ac:dyDescent="0.25">
      <c r="A5" s="264" t="s">
        <v>230</v>
      </c>
      <c r="B5" s="361">
        <v>149</v>
      </c>
      <c r="C5" s="361">
        <v>122</v>
      </c>
      <c r="D5" s="361">
        <v>126</v>
      </c>
      <c r="E5" s="361">
        <v>148</v>
      </c>
      <c r="F5" s="908">
        <v>106</v>
      </c>
    </row>
    <row r="6" spans="1:6" x14ac:dyDescent="0.25">
      <c r="A6" s="264" t="s">
        <v>188</v>
      </c>
      <c r="B6" s="361">
        <v>38</v>
      </c>
      <c r="C6" s="361">
        <v>47</v>
      </c>
      <c r="D6" s="361">
        <v>70</v>
      </c>
      <c r="E6" s="361">
        <v>41</v>
      </c>
      <c r="F6" s="908">
        <v>51</v>
      </c>
    </row>
    <row r="7" spans="1:6" x14ac:dyDescent="0.25">
      <c r="A7" s="264" t="s">
        <v>187</v>
      </c>
      <c r="B7" s="361">
        <v>42</v>
      </c>
      <c r="C7" s="361">
        <v>65</v>
      </c>
      <c r="D7" s="361">
        <v>77</v>
      </c>
      <c r="E7" s="361" t="s">
        <v>316</v>
      </c>
      <c r="F7" s="913">
        <v>93</v>
      </c>
    </row>
    <row r="8" spans="1:6" x14ac:dyDescent="0.25">
      <c r="A8" s="264" t="s">
        <v>162</v>
      </c>
      <c r="B8" s="361">
        <v>61</v>
      </c>
      <c r="C8" s="361">
        <v>32</v>
      </c>
      <c r="D8" s="361">
        <v>39</v>
      </c>
      <c r="E8" s="361">
        <v>61</v>
      </c>
      <c r="F8" s="908">
        <v>60</v>
      </c>
    </row>
    <row r="9" spans="1:6" x14ac:dyDescent="0.25">
      <c r="A9" s="264" t="s">
        <v>186</v>
      </c>
      <c r="B9" s="361">
        <v>9</v>
      </c>
      <c r="C9" s="361">
        <v>21</v>
      </c>
      <c r="D9" s="361">
        <v>20</v>
      </c>
      <c r="E9" s="361">
        <v>27</v>
      </c>
      <c r="F9" s="908">
        <v>20</v>
      </c>
    </row>
    <row r="10" spans="1:6" x14ac:dyDescent="0.25">
      <c r="A10" s="264" t="s">
        <v>185</v>
      </c>
      <c r="B10" s="361">
        <v>118</v>
      </c>
      <c r="C10" s="361">
        <v>166</v>
      </c>
      <c r="D10" s="361">
        <v>195</v>
      </c>
      <c r="E10" s="361">
        <v>200</v>
      </c>
      <c r="F10" s="908">
        <v>197</v>
      </c>
    </row>
    <row r="11" spans="1:6" x14ac:dyDescent="0.25">
      <c r="A11" s="264" t="s">
        <v>161</v>
      </c>
      <c r="B11" s="361">
        <v>107</v>
      </c>
      <c r="C11" s="361">
        <v>89</v>
      </c>
      <c r="D11" s="361">
        <v>95</v>
      </c>
      <c r="E11" s="361">
        <v>105</v>
      </c>
      <c r="F11" s="908">
        <v>147</v>
      </c>
    </row>
    <row r="12" spans="1:6" x14ac:dyDescent="0.25">
      <c r="A12" s="264" t="s">
        <v>164</v>
      </c>
      <c r="B12" s="361">
        <v>88</v>
      </c>
      <c r="C12" s="361">
        <v>122</v>
      </c>
      <c r="D12" s="361">
        <v>143</v>
      </c>
      <c r="E12" s="361">
        <v>195</v>
      </c>
      <c r="F12" s="908">
        <v>148</v>
      </c>
    </row>
    <row r="13" spans="1:6" x14ac:dyDescent="0.25">
      <c r="A13" s="264" t="s">
        <v>229</v>
      </c>
      <c r="B13" s="361">
        <v>132</v>
      </c>
      <c r="C13" s="361">
        <v>177</v>
      </c>
      <c r="D13" s="361">
        <v>142</v>
      </c>
      <c r="E13" s="361">
        <v>227</v>
      </c>
      <c r="F13" s="908">
        <v>208</v>
      </c>
    </row>
    <row r="14" spans="1:6" x14ac:dyDescent="0.25">
      <c r="A14" s="264" t="s">
        <v>228</v>
      </c>
      <c r="B14" s="361">
        <v>79</v>
      </c>
      <c r="C14" s="361">
        <v>196</v>
      </c>
      <c r="D14" s="361">
        <v>180</v>
      </c>
      <c r="E14" s="361">
        <v>185</v>
      </c>
      <c r="F14" s="908">
        <v>217</v>
      </c>
    </row>
    <row r="15" spans="1:6" x14ac:dyDescent="0.25">
      <c r="A15" s="264" t="s">
        <v>227</v>
      </c>
      <c r="B15" s="361">
        <v>33</v>
      </c>
      <c r="C15" s="361">
        <v>62</v>
      </c>
      <c r="D15" s="361">
        <v>93</v>
      </c>
      <c r="E15" s="361">
        <v>105</v>
      </c>
      <c r="F15" s="908">
        <v>105</v>
      </c>
    </row>
    <row r="16" spans="1:6" x14ac:dyDescent="0.25">
      <c r="A16" s="264" t="s">
        <v>155</v>
      </c>
      <c r="B16" s="361">
        <v>44</v>
      </c>
      <c r="C16" s="361">
        <v>48</v>
      </c>
      <c r="D16" s="361">
        <v>52</v>
      </c>
      <c r="E16" s="361">
        <v>39</v>
      </c>
      <c r="F16" s="908">
        <v>67</v>
      </c>
    </row>
    <row r="17" spans="1:6" x14ac:dyDescent="0.25">
      <c r="A17" s="264" t="s">
        <v>154</v>
      </c>
      <c r="B17" s="361">
        <v>32</v>
      </c>
      <c r="C17" s="361">
        <v>42</v>
      </c>
      <c r="D17" s="361">
        <v>38</v>
      </c>
      <c r="E17" s="361">
        <v>59</v>
      </c>
      <c r="F17" s="908">
        <v>61</v>
      </c>
    </row>
    <row r="18" spans="1:6" x14ac:dyDescent="0.25">
      <c r="A18" s="264" t="s">
        <v>153</v>
      </c>
      <c r="B18" s="361">
        <v>78</v>
      </c>
      <c r="C18" s="361">
        <v>94</v>
      </c>
      <c r="D18" s="361">
        <v>72</v>
      </c>
      <c r="E18" s="361">
        <v>100</v>
      </c>
      <c r="F18" s="908">
        <v>116</v>
      </c>
    </row>
    <row r="19" spans="1:6" x14ac:dyDescent="0.25">
      <c r="A19" s="264" t="s">
        <v>152</v>
      </c>
      <c r="B19" s="361">
        <v>29</v>
      </c>
      <c r="C19" s="361">
        <v>60</v>
      </c>
      <c r="D19" s="361">
        <v>43</v>
      </c>
      <c r="E19" s="361">
        <v>75</v>
      </c>
      <c r="F19" s="908">
        <v>60</v>
      </c>
    </row>
    <row r="20" spans="1:6" x14ac:dyDescent="0.25">
      <c r="A20" s="264" t="s">
        <v>151</v>
      </c>
      <c r="B20" s="361">
        <v>45</v>
      </c>
      <c r="C20" s="361">
        <v>36</v>
      </c>
      <c r="D20" s="361">
        <v>45</v>
      </c>
      <c r="E20" s="361">
        <v>69</v>
      </c>
      <c r="F20" s="908">
        <v>57</v>
      </c>
    </row>
    <row r="21" spans="1:6" x14ac:dyDescent="0.25">
      <c r="A21" s="264" t="s">
        <v>150</v>
      </c>
      <c r="B21" s="361">
        <v>123</v>
      </c>
      <c r="C21" s="361">
        <v>209</v>
      </c>
      <c r="D21" s="361">
        <v>200</v>
      </c>
      <c r="E21" s="361">
        <v>202</v>
      </c>
      <c r="F21" s="908">
        <v>293</v>
      </c>
    </row>
    <row r="22" spans="1:6" x14ac:dyDescent="0.25">
      <c r="A22" s="264" t="s">
        <v>149</v>
      </c>
      <c r="B22" s="361">
        <v>42</v>
      </c>
      <c r="C22" s="361">
        <v>39</v>
      </c>
      <c r="D22" s="361">
        <v>41</v>
      </c>
      <c r="E22" s="361">
        <v>45</v>
      </c>
      <c r="F22" s="908">
        <v>60</v>
      </c>
    </row>
    <row r="23" spans="1:6" ht="14.25" customHeight="1" x14ac:dyDescent="0.25">
      <c r="A23" s="330" t="s">
        <v>65</v>
      </c>
      <c r="B23" s="359">
        <f>SUM(B4:B22)</f>
        <v>1249</v>
      </c>
      <c r="C23" s="359">
        <f>SUM(C4:C22)</f>
        <v>1946</v>
      </c>
      <c r="D23" s="359">
        <f>SUM(D4:D22)</f>
        <v>2056</v>
      </c>
      <c r="E23" s="433">
        <v>2331</v>
      </c>
      <c r="F23" s="909">
        <f>SUM(F4:F22)</f>
        <v>2353</v>
      </c>
    </row>
    <row r="24" spans="1:6" ht="15.75" thickBot="1" x14ac:dyDescent="0.3">
      <c r="A24" s="268" t="s">
        <v>66</v>
      </c>
      <c r="B24" s="360">
        <f>B23/$B$23*100</f>
        <v>100</v>
      </c>
      <c r="C24" s="360">
        <f t="shared" ref="C24:F24" si="0">C23/$B$23*100</f>
        <v>155.80464371497197</v>
      </c>
      <c r="D24" s="360">
        <f t="shared" si="0"/>
        <v>164.61168935148117</v>
      </c>
      <c r="E24" s="434">
        <v>186.62930344275421</v>
      </c>
      <c r="F24" s="910">
        <f t="shared" si="0"/>
        <v>188.39071257005605</v>
      </c>
    </row>
    <row r="25" spans="1:6" ht="15.75" thickTop="1" x14ac:dyDescent="0.25">
      <c r="A25" s="270" t="s">
        <v>136</v>
      </c>
    </row>
    <row r="26" spans="1:6" x14ac:dyDescent="0.25">
      <c r="A26" s="240" t="s">
        <v>295</v>
      </c>
    </row>
    <row r="27" spans="1:6" x14ac:dyDescent="0.25">
      <c r="A27" s="240" t="s">
        <v>199</v>
      </c>
    </row>
    <row r="28" spans="1:6" x14ac:dyDescent="0.25">
      <c r="A28" s="240" t="s">
        <v>189</v>
      </c>
    </row>
    <row r="29" spans="1:6" x14ac:dyDescent="0.25">
      <c r="A29" s="240" t="s">
        <v>303</v>
      </c>
    </row>
    <row r="30" spans="1:6" x14ac:dyDescent="0.25">
      <c r="A30" s="240" t="s">
        <v>429</v>
      </c>
    </row>
    <row r="31" spans="1:6" x14ac:dyDescent="0.25">
      <c r="A31" s="499" t="s">
        <v>428</v>
      </c>
      <c r="B31" s="499"/>
      <c r="C31" s="499"/>
      <c r="D31" s="499"/>
      <c r="E31" s="499"/>
      <c r="F31" s="500"/>
    </row>
  </sheetData>
  <mergeCells count="3">
    <mergeCell ref="A1:F1"/>
    <mergeCell ref="A2:A3"/>
    <mergeCell ref="A31:F31"/>
  </mergeCells>
  <pageMargins left="0.70866141732283472" right="0.70866141732283472" top="0.74803149606299213" bottom="0.74803149606299213" header="0.31496062992125984" footer="0.31496062992125984"/>
  <pageSetup paperSize="9" scale="7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zoomScale="75" zoomScaleNormal="75" zoomScalePageLayoutView="75" workbookViewId="0">
      <selection activeCell="AA21" sqref="AA21"/>
    </sheetView>
  </sheetViews>
  <sheetFormatPr defaultRowHeight="15" x14ac:dyDescent="0.25"/>
  <cols>
    <col min="1" max="1" width="57.1640625" style="387" customWidth="1"/>
    <col min="2" max="2" width="10" style="387" bestFit="1" customWidth="1"/>
    <col min="3" max="12" width="10.1640625" style="387" bestFit="1" customWidth="1"/>
    <col min="13" max="16" width="11.5" style="387" bestFit="1" customWidth="1"/>
    <col min="17" max="20" width="11.5" style="387" customWidth="1"/>
    <col min="21" max="21" width="11.5" style="317" customWidth="1"/>
    <col min="22" max="16384" width="9.33203125" style="387"/>
  </cols>
  <sheetData>
    <row r="1" spans="1:23" ht="16.5" thickTop="1" thickBot="1" x14ac:dyDescent="0.3">
      <c r="A1" s="467" t="s">
        <v>468</v>
      </c>
      <c r="B1" s="468"/>
      <c r="C1" s="468"/>
      <c r="D1" s="468"/>
      <c r="E1" s="468"/>
      <c r="F1" s="468"/>
      <c r="G1" s="468"/>
      <c r="H1" s="468"/>
      <c r="I1" s="468"/>
      <c r="J1" s="468"/>
      <c r="K1" s="468"/>
      <c r="L1" s="468"/>
      <c r="M1" s="468"/>
      <c r="N1" s="468"/>
      <c r="O1" s="468"/>
      <c r="P1" s="468"/>
      <c r="Q1" s="468"/>
      <c r="R1" s="468"/>
      <c r="S1" s="468"/>
      <c r="T1" s="468"/>
      <c r="U1" s="469"/>
    </row>
    <row r="2" spans="1:23" ht="15.75" thickBot="1" x14ac:dyDescent="0.3">
      <c r="A2" s="241" t="s">
        <v>50</v>
      </c>
      <c r="B2" s="242">
        <v>1991</v>
      </c>
      <c r="C2" s="243">
        <v>1999</v>
      </c>
      <c r="D2" s="242">
        <v>2000</v>
      </c>
      <c r="E2" s="243">
        <v>2001</v>
      </c>
      <c r="F2" s="242">
        <v>2002</v>
      </c>
      <c r="G2" s="243">
        <v>2003</v>
      </c>
      <c r="H2" s="242">
        <v>2004</v>
      </c>
      <c r="I2" s="243">
        <v>2005</v>
      </c>
      <c r="J2" s="242">
        <v>2006</v>
      </c>
      <c r="K2" s="244">
        <v>2007</v>
      </c>
      <c r="L2" s="242">
        <v>2008</v>
      </c>
      <c r="M2" s="242">
        <v>2009</v>
      </c>
      <c r="N2" s="242">
        <v>2010</v>
      </c>
      <c r="O2" s="242">
        <v>2011</v>
      </c>
      <c r="P2" s="242">
        <v>2012</v>
      </c>
      <c r="Q2" s="242">
        <v>2013</v>
      </c>
      <c r="R2" s="245">
        <v>2014</v>
      </c>
      <c r="S2" s="245">
        <v>2015</v>
      </c>
      <c r="T2" s="245">
        <v>2016</v>
      </c>
      <c r="U2" s="832">
        <v>2017</v>
      </c>
      <c r="V2" s="388"/>
      <c r="W2" s="389"/>
    </row>
    <row r="3" spans="1:23" x14ac:dyDescent="0.25">
      <c r="A3" s="390" t="s">
        <v>51</v>
      </c>
      <c r="B3" s="391">
        <v>2541</v>
      </c>
      <c r="C3" s="392">
        <v>3306</v>
      </c>
      <c r="D3" s="391">
        <v>3356</v>
      </c>
      <c r="E3" s="392">
        <v>3624</v>
      </c>
      <c r="F3" s="391">
        <v>2970</v>
      </c>
      <c r="G3" s="392">
        <v>3338</v>
      </c>
      <c r="H3" s="391">
        <v>3574</v>
      </c>
      <c r="I3" s="392">
        <v>3898</v>
      </c>
      <c r="J3" s="391">
        <v>3937</v>
      </c>
      <c r="K3" s="393">
        <v>4444</v>
      </c>
      <c r="L3" s="391">
        <v>4573</v>
      </c>
      <c r="M3" s="394">
        <v>4573</v>
      </c>
      <c r="N3" s="394">
        <v>3247.0641336566964</v>
      </c>
      <c r="O3" s="394">
        <v>4306.8270008084073</v>
      </c>
      <c r="P3" s="394">
        <v>4850</v>
      </c>
      <c r="Q3" s="394">
        <v>4519</v>
      </c>
      <c r="R3" s="395">
        <v>4626.6364812419151</v>
      </c>
      <c r="S3" s="395">
        <v>4575</v>
      </c>
      <c r="T3" s="395">
        <v>4538.2037533512066</v>
      </c>
      <c r="U3" s="833">
        <v>4561.5080428954425</v>
      </c>
      <c r="V3" s="396"/>
      <c r="W3" s="389"/>
    </row>
    <row r="4" spans="1:23" x14ac:dyDescent="0.25">
      <c r="A4" s="390" t="s">
        <v>52</v>
      </c>
      <c r="B4" s="391">
        <v>1200</v>
      </c>
      <c r="C4" s="392">
        <v>1268</v>
      </c>
      <c r="D4" s="391">
        <v>1377</v>
      </c>
      <c r="E4" s="392">
        <v>1383</v>
      </c>
      <c r="F4" s="391">
        <v>1133</v>
      </c>
      <c r="G4" s="392">
        <v>1322</v>
      </c>
      <c r="H4" s="391">
        <v>1572</v>
      </c>
      <c r="I4" s="392">
        <v>1619</v>
      </c>
      <c r="J4" s="391">
        <v>1437</v>
      </c>
      <c r="K4" s="393">
        <v>1518</v>
      </c>
      <c r="L4" s="391">
        <v>1442</v>
      </c>
      <c r="M4" s="394">
        <v>1104.23636363636</v>
      </c>
      <c r="N4" s="394">
        <v>1153</v>
      </c>
      <c r="O4" s="394">
        <v>1068.8866442199776</v>
      </c>
      <c r="P4" s="394">
        <v>1144</v>
      </c>
      <c r="Q4" s="394">
        <v>1098</v>
      </c>
      <c r="R4" s="395">
        <v>1216</v>
      </c>
      <c r="S4" s="395">
        <v>1217</v>
      </c>
      <c r="T4" s="395">
        <v>1405</v>
      </c>
      <c r="U4" s="833">
        <v>1187</v>
      </c>
      <c r="V4" s="396"/>
      <c r="W4" s="389"/>
    </row>
    <row r="5" spans="1:23" ht="15.75" thickBot="1" x14ac:dyDescent="0.3">
      <c r="A5" s="397" t="s">
        <v>8</v>
      </c>
      <c r="B5" s="398">
        <v>407</v>
      </c>
      <c r="C5" s="399">
        <v>931</v>
      </c>
      <c r="D5" s="398">
        <v>871</v>
      </c>
      <c r="E5" s="399">
        <v>930</v>
      </c>
      <c r="F5" s="398">
        <v>1046</v>
      </c>
      <c r="G5" s="399">
        <v>1061</v>
      </c>
      <c r="H5" s="398">
        <v>1230</v>
      </c>
      <c r="I5" s="399">
        <v>1273</v>
      </c>
      <c r="J5" s="398">
        <v>1268</v>
      </c>
      <c r="K5" s="400">
        <v>1261</v>
      </c>
      <c r="L5" s="398">
        <v>1244</v>
      </c>
      <c r="M5" s="401">
        <v>1237</v>
      </c>
      <c r="N5" s="401">
        <v>1442</v>
      </c>
      <c r="O5" s="401">
        <v>1551</v>
      </c>
      <c r="P5" s="401">
        <v>1353</v>
      </c>
      <c r="Q5" s="401">
        <v>1209</v>
      </c>
      <c r="R5" s="402">
        <v>1291</v>
      </c>
      <c r="S5" s="402">
        <v>1420</v>
      </c>
      <c r="T5" s="402">
        <v>1538</v>
      </c>
      <c r="U5" s="834">
        <v>1581</v>
      </c>
      <c r="V5" s="396"/>
      <c r="W5" s="389"/>
    </row>
    <row r="6" spans="1:23" x14ac:dyDescent="0.25">
      <c r="A6" s="390" t="s">
        <v>53</v>
      </c>
      <c r="B6" s="391">
        <v>4148</v>
      </c>
      <c r="C6" s="403">
        <v>5505</v>
      </c>
      <c r="D6" s="403">
        <v>5604</v>
      </c>
      <c r="E6" s="403">
        <v>5937</v>
      </c>
      <c r="F6" s="403">
        <v>5149</v>
      </c>
      <c r="G6" s="403">
        <v>5721</v>
      </c>
      <c r="H6" s="403">
        <v>6376</v>
      </c>
      <c r="I6" s="403">
        <v>6790</v>
      </c>
      <c r="J6" s="403">
        <v>6642</v>
      </c>
      <c r="K6" s="403">
        <v>7223</v>
      </c>
      <c r="L6" s="403">
        <v>7259</v>
      </c>
      <c r="M6" s="403">
        <v>6914.2363636363598</v>
      </c>
      <c r="N6" s="403">
        <v>5842.0641336566969</v>
      </c>
      <c r="O6" s="403">
        <v>6926.7136450283851</v>
      </c>
      <c r="P6" s="403">
        <v>7347</v>
      </c>
      <c r="Q6" s="403">
        <v>6826</v>
      </c>
      <c r="R6" s="403">
        <v>7133.6364812419151</v>
      </c>
      <c r="S6" s="403">
        <v>7212</v>
      </c>
      <c r="T6" s="404">
        <v>7481.2037533512066</v>
      </c>
      <c r="U6" s="835">
        <f t="shared" ref="U6" si="0">SUM(U3:U5)</f>
        <v>7329.5080428954425</v>
      </c>
      <c r="V6" s="396"/>
      <c r="W6" s="389"/>
    </row>
    <row r="7" spans="1:23" x14ac:dyDescent="0.25">
      <c r="A7" s="390" t="s">
        <v>54</v>
      </c>
      <c r="B7" s="391">
        <v>100</v>
      </c>
      <c r="C7" s="403">
        <v>132.71456123432978</v>
      </c>
      <c r="D7" s="403">
        <v>135.10125361620058</v>
      </c>
      <c r="E7" s="403">
        <v>143.12921890067503</v>
      </c>
      <c r="F7" s="403">
        <v>124.1321118611379</v>
      </c>
      <c r="G7" s="403">
        <v>137.92189006750243</v>
      </c>
      <c r="H7" s="403">
        <v>153.71263259402122</v>
      </c>
      <c r="I7" s="403">
        <v>163.69334619093539</v>
      </c>
      <c r="J7" s="403">
        <v>160.12536162005787</v>
      </c>
      <c r="K7" s="403">
        <v>174.1321118611379</v>
      </c>
      <c r="L7" s="403">
        <v>175</v>
      </c>
      <c r="M7" s="403">
        <v>166.68843692469525</v>
      </c>
      <c r="N7" s="403">
        <v>140.8405046686764</v>
      </c>
      <c r="O7" s="403">
        <v>166.9892392726226</v>
      </c>
      <c r="P7" s="403">
        <v>177.12150433944069</v>
      </c>
      <c r="Q7" s="403">
        <v>164.56123432979751</v>
      </c>
      <c r="R7" s="403">
        <v>171.97773580621782</v>
      </c>
      <c r="S7" s="403">
        <v>173.86692381870782</v>
      </c>
      <c r="T7" s="404">
        <v>180.35688894289314</v>
      </c>
      <c r="U7" s="836">
        <f t="shared" ref="U7" si="1">(U6/$B$6)*100</f>
        <v>176.69980817009264</v>
      </c>
      <c r="V7" s="396"/>
      <c r="W7" s="389"/>
    </row>
    <row r="8" spans="1:23" ht="15.75" thickBot="1" x14ac:dyDescent="0.3">
      <c r="A8" s="405" t="s">
        <v>55</v>
      </c>
      <c r="B8" s="401">
        <v>42.29200652528548</v>
      </c>
      <c r="C8" s="401">
        <v>49.252930124362528</v>
      </c>
      <c r="D8" s="401">
        <v>50.165607376242058</v>
      </c>
      <c r="E8" s="401">
        <v>52.586359610274577</v>
      </c>
      <c r="F8" s="401">
        <v>50.371747211895915</v>
      </c>
      <c r="G8" s="401">
        <v>49.947616553169198</v>
      </c>
      <c r="H8" s="401">
        <v>51.423501895314139</v>
      </c>
      <c r="I8" s="401">
        <v>51.106427818756586</v>
      </c>
      <c r="J8" s="401">
        <v>49.485918641037102</v>
      </c>
      <c r="K8" s="401">
        <v>50.159722222222229</v>
      </c>
      <c r="L8" s="401">
        <v>49.603662703293701</v>
      </c>
      <c r="M8" s="401">
        <v>48.874054273328667</v>
      </c>
      <c r="N8" s="401">
        <v>43.577446003501777</v>
      </c>
      <c r="O8" s="401">
        <v>47.032721426745908</v>
      </c>
      <c r="P8" s="401">
        <v>47.417123816930236</v>
      </c>
      <c r="Q8" s="401">
        <v>45.941580293444609</v>
      </c>
      <c r="R8" s="401">
        <v>46.038528124242212</v>
      </c>
      <c r="S8" s="401">
        <v>44.401914011821553</v>
      </c>
      <c r="T8" s="402">
        <v>43.323578179921263</v>
      </c>
      <c r="U8" s="834">
        <f t="shared" ref="U8" si="2">(U6/U17)*100</f>
        <v>42.756334280578571</v>
      </c>
      <c r="V8" s="396"/>
      <c r="W8" s="389"/>
    </row>
    <row r="9" spans="1:23" x14ac:dyDescent="0.25">
      <c r="A9" s="406" t="s">
        <v>56</v>
      </c>
      <c r="B9" s="407">
        <v>2111</v>
      </c>
      <c r="C9" s="408">
        <v>2173</v>
      </c>
      <c r="D9" s="407">
        <v>2280</v>
      </c>
      <c r="E9" s="408">
        <v>2026</v>
      </c>
      <c r="F9" s="407">
        <v>1793</v>
      </c>
      <c r="G9" s="408">
        <v>2038</v>
      </c>
      <c r="H9" s="407">
        <v>2270</v>
      </c>
      <c r="I9" s="408">
        <v>2400</v>
      </c>
      <c r="J9" s="407">
        <v>2335</v>
      </c>
      <c r="K9" s="409">
        <v>2539</v>
      </c>
      <c r="L9" s="407">
        <v>2518</v>
      </c>
      <c r="M9" s="394">
        <v>2426.1021897810201</v>
      </c>
      <c r="N9" s="394">
        <v>2614</v>
      </c>
      <c r="O9" s="394">
        <v>2644</v>
      </c>
      <c r="P9" s="394">
        <v>2905.2862263184843</v>
      </c>
      <c r="Q9" s="394">
        <v>2896</v>
      </c>
      <c r="R9" s="395">
        <v>3078</v>
      </c>
      <c r="S9" s="395">
        <v>3137.7406263784737</v>
      </c>
      <c r="T9" s="395">
        <v>3329</v>
      </c>
      <c r="U9" s="833">
        <v>3367</v>
      </c>
      <c r="V9" s="396"/>
      <c r="W9" s="389"/>
    </row>
    <row r="10" spans="1:23" x14ac:dyDescent="0.25">
      <c r="A10" s="390" t="s">
        <v>44</v>
      </c>
      <c r="B10" s="391">
        <v>2633</v>
      </c>
      <c r="C10" s="392">
        <v>2396</v>
      </c>
      <c r="D10" s="391">
        <v>2175</v>
      </c>
      <c r="E10" s="392">
        <v>2152</v>
      </c>
      <c r="F10" s="391">
        <v>2218</v>
      </c>
      <c r="G10" s="392">
        <v>2392</v>
      </c>
      <c r="H10" s="391">
        <v>2216</v>
      </c>
      <c r="I10" s="392">
        <v>2513</v>
      </c>
      <c r="J10" s="391">
        <v>2576</v>
      </c>
      <c r="K10" s="393">
        <v>2801</v>
      </c>
      <c r="L10" s="391">
        <v>2941</v>
      </c>
      <c r="M10" s="394">
        <v>2760.0636557610237</v>
      </c>
      <c r="N10" s="394">
        <v>2922.1742532005701</v>
      </c>
      <c r="O10" s="394">
        <v>2804</v>
      </c>
      <c r="P10" s="394">
        <v>2970.1162354705666</v>
      </c>
      <c r="Q10" s="394">
        <v>2959</v>
      </c>
      <c r="R10" s="395">
        <v>3083</v>
      </c>
      <c r="S10" s="395">
        <v>3459.2841025641028</v>
      </c>
      <c r="T10" s="395">
        <v>3736</v>
      </c>
      <c r="U10" s="833">
        <v>3823</v>
      </c>
      <c r="V10" s="396"/>
      <c r="W10" s="389"/>
    </row>
    <row r="11" spans="1:23" x14ac:dyDescent="0.25">
      <c r="A11" s="390" t="s">
        <v>57</v>
      </c>
      <c r="B11" s="391">
        <v>505</v>
      </c>
      <c r="C11" s="392">
        <v>523</v>
      </c>
      <c r="D11" s="391">
        <v>568</v>
      </c>
      <c r="E11" s="392">
        <v>550</v>
      </c>
      <c r="F11" s="391">
        <v>460</v>
      </c>
      <c r="G11" s="392">
        <v>616</v>
      </c>
      <c r="H11" s="391">
        <v>709</v>
      </c>
      <c r="I11" s="392">
        <v>802</v>
      </c>
      <c r="J11" s="391">
        <v>807</v>
      </c>
      <c r="K11" s="393">
        <v>884</v>
      </c>
      <c r="L11" s="391">
        <v>966</v>
      </c>
      <c r="M11" s="394">
        <v>952.92988929889293</v>
      </c>
      <c r="N11" s="394">
        <v>1053.92619926199</v>
      </c>
      <c r="O11" s="394">
        <v>1186</v>
      </c>
      <c r="P11" s="394">
        <v>1051</v>
      </c>
      <c r="Q11" s="394">
        <v>1034</v>
      </c>
      <c r="R11" s="395">
        <v>1004</v>
      </c>
      <c r="S11" s="395">
        <v>1043.3271889400921</v>
      </c>
      <c r="T11" s="395">
        <v>1130</v>
      </c>
      <c r="U11" s="833">
        <v>1024</v>
      </c>
      <c r="V11" s="396"/>
      <c r="W11" s="389"/>
    </row>
    <row r="12" spans="1:23" x14ac:dyDescent="0.25">
      <c r="A12" s="390" t="s">
        <v>58</v>
      </c>
      <c r="B12" s="391" t="s">
        <v>59</v>
      </c>
      <c r="C12" s="392">
        <v>213</v>
      </c>
      <c r="D12" s="391">
        <v>178</v>
      </c>
      <c r="E12" s="392">
        <v>256</v>
      </c>
      <c r="F12" s="391">
        <v>222</v>
      </c>
      <c r="G12" s="392">
        <v>282</v>
      </c>
      <c r="H12" s="391">
        <v>429</v>
      </c>
      <c r="I12" s="392">
        <v>298</v>
      </c>
      <c r="J12" s="391">
        <v>455</v>
      </c>
      <c r="K12" s="393">
        <v>407</v>
      </c>
      <c r="L12" s="391">
        <v>435</v>
      </c>
      <c r="M12" s="394">
        <v>530</v>
      </c>
      <c r="N12" s="394">
        <v>454</v>
      </c>
      <c r="O12" s="394">
        <v>634</v>
      </c>
      <c r="P12" s="394">
        <v>693</v>
      </c>
      <c r="Q12" s="394">
        <v>609</v>
      </c>
      <c r="R12" s="395">
        <v>683</v>
      </c>
      <c r="S12" s="395">
        <v>763</v>
      </c>
      <c r="T12" s="395">
        <v>749</v>
      </c>
      <c r="U12" s="833">
        <v>876</v>
      </c>
      <c r="V12" s="396"/>
      <c r="W12" s="389"/>
    </row>
    <row r="13" spans="1:23" ht="15.75" thickBot="1" x14ac:dyDescent="0.3">
      <c r="A13" s="397" t="s">
        <v>30</v>
      </c>
      <c r="B13" s="398">
        <v>411</v>
      </c>
      <c r="C13" s="399">
        <v>367</v>
      </c>
      <c r="D13" s="398">
        <v>366</v>
      </c>
      <c r="E13" s="399">
        <v>369</v>
      </c>
      <c r="F13" s="398">
        <v>380</v>
      </c>
      <c r="G13" s="399">
        <v>405</v>
      </c>
      <c r="H13" s="398">
        <v>399</v>
      </c>
      <c r="I13" s="399">
        <v>483</v>
      </c>
      <c r="J13" s="398">
        <v>607</v>
      </c>
      <c r="K13" s="400">
        <v>546</v>
      </c>
      <c r="L13" s="398">
        <v>515</v>
      </c>
      <c r="M13" s="401">
        <v>563.71681415929208</v>
      </c>
      <c r="N13" s="401">
        <v>520</v>
      </c>
      <c r="O13" s="401">
        <v>532.72171253822626</v>
      </c>
      <c r="P13" s="401">
        <v>528</v>
      </c>
      <c r="Q13" s="401">
        <v>534</v>
      </c>
      <c r="R13" s="401">
        <v>513.29085872576184</v>
      </c>
      <c r="S13" s="401">
        <v>627.19113573407208</v>
      </c>
      <c r="T13" s="402">
        <v>843</v>
      </c>
      <c r="U13" s="833">
        <v>723</v>
      </c>
      <c r="V13" s="396"/>
      <c r="W13" s="389"/>
    </row>
    <row r="14" spans="1:23" x14ac:dyDescent="0.25">
      <c r="A14" s="390" t="s">
        <v>60</v>
      </c>
      <c r="B14" s="391">
        <v>5660</v>
      </c>
      <c r="C14" s="403">
        <v>5672</v>
      </c>
      <c r="D14" s="403">
        <v>5567</v>
      </c>
      <c r="E14" s="403">
        <v>5353</v>
      </c>
      <c r="F14" s="403">
        <v>5073</v>
      </c>
      <c r="G14" s="403">
        <v>5733</v>
      </c>
      <c r="H14" s="403">
        <v>6023</v>
      </c>
      <c r="I14" s="403">
        <v>6496</v>
      </c>
      <c r="J14" s="403">
        <v>6780</v>
      </c>
      <c r="K14" s="403">
        <v>7177</v>
      </c>
      <c r="L14" s="403">
        <v>7375</v>
      </c>
      <c r="M14" s="403">
        <v>7232.8125490002285</v>
      </c>
      <c r="N14" s="403">
        <v>7564.1004524625605</v>
      </c>
      <c r="O14" s="403">
        <v>7800.7217125382267</v>
      </c>
      <c r="P14" s="403">
        <v>8147.4024617890509</v>
      </c>
      <c r="Q14" s="403">
        <v>8032</v>
      </c>
      <c r="R14" s="403">
        <v>8361.2908587257625</v>
      </c>
      <c r="S14" s="403">
        <v>9030.5430536167405</v>
      </c>
      <c r="T14" s="395">
        <v>9787</v>
      </c>
      <c r="U14" s="835">
        <f t="shared" ref="U14" si="3">SUM(U9:U13)</f>
        <v>9813</v>
      </c>
      <c r="V14" s="396"/>
      <c r="W14" s="389"/>
    </row>
    <row r="15" spans="1:23" x14ac:dyDescent="0.25">
      <c r="A15" s="390" t="s">
        <v>54</v>
      </c>
      <c r="B15" s="391">
        <v>100</v>
      </c>
      <c r="C15" s="403">
        <v>100.21201413427563</v>
      </c>
      <c r="D15" s="403">
        <v>98.356890459363953</v>
      </c>
      <c r="E15" s="403">
        <v>94.57597173144876</v>
      </c>
      <c r="F15" s="403">
        <v>89.628975265017658</v>
      </c>
      <c r="G15" s="403">
        <v>101.28975265017668</v>
      </c>
      <c r="H15" s="403">
        <v>106.41342756183745</v>
      </c>
      <c r="I15" s="403">
        <v>114.7703180212014</v>
      </c>
      <c r="J15" s="403">
        <v>119.78798586572439</v>
      </c>
      <c r="K15" s="403">
        <v>126.80212014134275</v>
      </c>
      <c r="L15" s="403">
        <v>130.30035335689044</v>
      </c>
      <c r="M15" s="403">
        <v>127.78820757950933</v>
      </c>
      <c r="N15" s="403">
        <v>133.64135075022193</v>
      </c>
      <c r="O15" s="403">
        <v>137.82193838406761</v>
      </c>
      <c r="P15" s="403">
        <v>143.9470399609373</v>
      </c>
      <c r="Q15" s="403">
        <v>141.90812720848055</v>
      </c>
      <c r="R15" s="403">
        <v>147.72598690328203</v>
      </c>
      <c r="S15" s="403">
        <v>159.55023062927103</v>
      </c>
      <c r="T15" s="404">
        <v>172.91519434628975</v>
      </c>
      <c r="U15" s="836">
        <f t="shared" ref="U15" si="4">(U14/$B$14)*100</f>
        <v>173.37455830388691</v>
      </c>
      <c r="V15" s="396"/>
      <c r="W15" s="389"/>
    </row>
    <row r="16" spans="1:23" ht="15.75" thickBot="1" x14ac:dyDescent="0.3">
      <c r="A16" s="405" t="s">
        <v>55</v>
      </c>
      <c r="B16" s="410">
        <v>57.707993474714513</v>
      </c>
      <c r="C16" s="410">
        <v>50.747069875637472</v>
      </c>
      <c r="D16" s="410">
        <v>49.834392623757942</v>
      </c>
      <c r="E16" s="410">
        <v>47.413640389725423</v>
      </c>
      <c r="F16" s="410">
        <v>49.628252788104085</v>
      </c>
      <c r="G16" s="410">
        <v>50.052383446830802</v>
      </c>
      <c r="H16" s="410">
        <v>48.576498104685861</v>
      </c>
      <c r="I16" s="410">
        <v>48.893572181243414</v>
      </c>
      <c r="J16" s="410">
        <v>50.514081358962891</v>
      </c>
      <c r="K16" s="410">
        <v>49.840277777777771</v>
      </c>
      <c r="L16" s="410">
        <v>50.396337296706292</v>
      </c>
      <c r="M16" s="410">
        <v>51.125945726671333</v>
      </c>
      <c r="N16" s="410">
        <v>56.422553996498223</v>
      </c>
      <c r="O16" s="410">
        <v>52.967278573254085</v>
      </c>
      <c r="P16" s="410">
        <v>52.582876183069772</v>
      </c>
      <c r="Q16" s="410">
        <v>54.058419706555391</v>
      </c>
      <c r="R16" s="410">
        <v>53.96147187575778</v>
      </c>
      <c r="S16" s="410">
        <v>55.598085988178447</v>
      </c>
      <c r="T16" s="411">
        <v>56.676421820078751</v>
      </c>
      <c r="U16" s="837">
        <f t="shared" ref="U16" si="5">(U14/U17)*100</f>
        <v>57.243665719421429</v>
      </c>
      <c r="V16" s="396"/>
      <c r="W16" s="389"/>
    </row>
    <row r="17" spans="1:23" x14ac:dyDescent="0.25">
      <c r="A17" s="236" t="s">
        <v>61</v>
      </c>
      <c r="B17" s="246">
        <v>9808</v>
      </c>
      <c r="C17" s="247">
        <v>11177</v>
      </c>
      <c r="D17" s="247">
        <v>11171</v>
      </c>
      <c r="E17" s="247">
        <v>11290</v>
      </c>
      <c r="F17" s="247">
        <v>10222</v>
      </c>
      <c r="G17" s="247">
        <v>11454</v>
      </c>
      <c r="H17" s="247">
        <v>12399</v>
      </c>
      <c r="I17" s="247">
        <v>13286</v>
      </c>
      <c r="J17" s="247">
        <v>13422</v>
      </c>
      <c r="K17" s="247">
        <v>14400</v>
      </c>
      <c r="L17" s="247">
        <v>14634</v>
      </c>
      <c r="M17" s="247">
        <v>14147.048912636588</v>
      </c>
      <c r="N17" s="247">
        <v>13406.164586119257</v>
      </c>
      <c r="O17" s="247">
        <v>14727.435357566612</v>
      </c>
      <c r="P17" s="247">
        <v>15494.40246178905</v>
      </c>
      <c r="Q17" s="247">
        <v>14858</v>
      </c>
      <c r="R17" s="247">
        <v>15494.927339967679</v>
      </c>
      <c r="S17" s="247">
        <v>16242.543053616741</v>
      </c>
      <c r="T17" s="412">
        <v>17268.203753351205</v>
      </c>
      <c r="U17" s="838">
        <f t="shared" ref="U17" si="6">SUM(U6,U14)</f>
        <v>17142.508042895442</v>
      </c>
      <c r="V17" s="248"/>
      <c r="W17" s="389"/>
    </row>
    <row r="18" spans="1:23" ht="15.75" thickBot="1" x14ac:dyDescent="0.3">
      <c r="A18" s="249" t="s">
        <v>54</v>
      </c>
      <c r="B18" s="250">
        <v>100</v>
      </c>
      <c r="C18" s="251">
        <v>113.95799347471451</v>
      </c>
      <c r="D18" s="251">
        <v>113.8968189233279</v>
      </c>
      <c r="E18" s="251">
        <v>115.11011419249593</v>
      </c>
      <c r="F18" s="251">
        <v>104.221044045677</v>
      </c>
      <c r="G18" s="251">
        <v>116.78221859706362</v>
      </c>
      <c r="H18" s="251">
        <v>126.41721044045677</v>
      </c>
      <c r="I18" s="251">
        <v>135.46084828711255</v>
      </c>
      <c r="J18" s="251">
        <v>136.847471451876</v>
      </c>
      <c r="K18" s="251">
        <v>146.81892332789559</v>
      </c>
      <c r="L18" s="251">
        <v>149.2047308319739</v>
      </c>
      <c r="M18" s="251">
        <v>144.2398951125264</v>
      </c>
      <c r="N18" s="251">
        <v>136.68601739518002</v>
      </c>
      <c r="O18" s="251">
        <v>150.15737517910492</v>
      </c>
      <c r="P18" s="251">
        <v>157.97718660062245</v>
      </c>
      <c r="Q18" s="251">
        <v>151.48858075040783</v>
      </c>
      <c r="R18" s="251">
        <v>157.9825381318075</v>
      </c>
      <c r="S18" s="251">
        <v>165.60504744715274</v>
      </c>
      <c r="T18" s="413">
        <v>176.06243631067704</v>
      </c>
      <c r="U18" s="839">
        <f t="shared" ref="U18" si="7">(U17/$B$17)*100</f>
        <v>174.78087319428468</v>
      </c>
      <c r="V18" s="248"/>
      <c r="W18" s="389"/>
    </row>
    <row r="19" spans="1:23" ht="15.75" thickBot="1" x14ac:dyDescent="0.3">
      <c r="A19" s="252" t="s">
        <v>113</v>
      </c>
      <c r="B19" s="247">
        <v>8608</v>
      </c>
      <c r="C19" s="247">
        <v>9909</v>
      </c>
      <c r="D19" s="247">
        <v>9794</v>
      </c>
      <c r="E19" s="247">
        <v>9907</v>
      </c>
      <c r="F19" s="247">
        <v>9089</v>
      </c>
      <c r="G19" s="247">
        <v>10132</v>
      </c>
      <c r="H19" s="247">
        <v>10827</v>
      </c>
      <c r="I19" s="247">
        <v>11667</v>
      </c>
      <c r="J19" s="247">
        <v>11985</v>
      </c>
      <c r="K19" s="247">
        <v>12882</v>
      </c>
      <c r="L19" s="247">
        <v>13192</v>
      </c>
      <c r="M19" s="247">
        <v>13042.812549000228</v>
      </c>
      <c r="N19" s="247">
        <v>12253.164586119257</v>
      </c>
      <c r="O19" s="247">
        <v>13658.548713346634</v>
      </c>
      <c r="P19" s="247">
        <v>14350.40246178905</v>
      </c>
      <c r="Q19" s="247">
        <v>13760</v>
      </c>
      <c r="R19" s="247">
        <v>14278.927339967679</v>
      </c>
      <c r="S19" s="247">
        <v>15025.543053616741</v>
      </c>
      <c r="T19" s="412">
        <v>15863.203753351205</v>
      </c>
      <c r="U19" s="838">
        <f t="shared" ref="U19" si="8">U17-U4</f>
        <v>15955.508042895442</v>
      </c>
      <c r="V19" s="248"/>
      <c r="W19" s="389"/>
    </row>
    <row r="20" spans="1:23" ht="15.75" thickBot="1" x14ac:dyDescent="0.3">
      <c r="A20" s="253" t="s">
        <v>114</v>
      </c>
      <c r="B20" s="254">
        <v>100</v>
      </c>
      <c r="C20" s="255">
        <v>115.11384758364312</v>
      </c>
      <c r="D20" s="255">
        <v>113.7778810408922</v>
      </c>
      <c r="E20" s="255">
        <v>115.09061338289963</v>
      </c>
      <c r="F20" s="255">
        <v>105.58782527881041</v>
      </c>
      <c r="G20" s="255">
        <v>117.70446096654274</v>
      </c>
      <c r="H20" s="255">
        <v>125.77834572490707</v>
      </c>
      <c r="I20" s="255">
        <v>135.53671003717471</v>
      </c>
      <c r="J20" s="255">
        <v>139.23094795539032</v>
      </c>
      <c r="K20" s="255">
        <v>149.65148698884758</v>
      </c>
      <c r="L20" s="255">
        <v>153.25278810408923</v>
      </c>
      <c r="M20" s="255">
        <v>151.51966251161974</v>
      </c>
      <c r="N20" s="255">
        <v>142.3462428684858</v>
      </c>
      <c r="O20" s="255">
        <v>158.67273133534658</v>
      </c>
      <c r="P20" s="255">
        <v>166.71006577357167</v>
      </c>
      <c r="Q20" s="255">
        <v>159.85130111524165</v>
      </c>
      <c r="R20" s="255">
        <v>165.87973210928993</v>
      </c>
      <c r="S20" s="255">
        <v>174.55324179387478</v>
      </c>
      <c r="T20" s="414">
        <v>184.28443022015807</v>
      </c>
      <c r="U20" s="840">
        <f t="shared" ref="U20" si="9">(U19/$B$19)*100</f>
        <v>185.35673841653627</v>
      </c>
      <c r="V20" s="248"/>
      <c r="W20" s="389"/>
    </row>
    <row r="21" spans="1:23" ht="15.75" thickTop="1" x14ac:dyDescent="0.25">
      <c r="A21" s="256" t="s">
        <v>49</v>
      </c>
      <c r="B21" s="228"/>
      <c r="C21" s="228"/>
      <c r="D21" s="228"/>
      <c r="E21" s="228"/>
      <c r="F21" s="228"/>
      <c r="G21" s="228"/>
      <c r="H21" s="228"/>
      <c r="I21" s="228"/>
      <c r="J21" s="228"/>
      <c r="K21" s="228"/>
      <c r="L21" s="228"/>
      <c r="N21" s="415"/>
      <c r="O21" s="415"/>
      <c r="W21" s="389"/>
    </row>
    <row r="22" spans="1:23" x14ac:dyDescent="0.25">
      <c r="A22" s="465" t="s">
        <v>62</v>
      </c>
      <c r="B22" s="465"/>
      <c r="C22" s="465"/>
      <c r="D22" s="465"/>
      <c r="E22" s="465"/>
      <c r="F22" s="465"/>
      <c r="G22" s="465"/>
      <c r="H22" s="465"/>
      <c r="I22" s="465"/>
      <c r="J22" s="465"/>
      <c r="K22" s="465"/>
      <c r="L22" s="465"/>
      <c r="M22" s="466"/>
      <c r="N22" s="466"/>
      <c r="O22" s="466"/>
      <c r="P22" s="466"/>
      <c r="Q22" s="466"/>
      <c r="R22" s="466"/>
      <c r="S22" s="466"/>
      <c r="T22" s="466"/>
      <c r="U22" s="466"/>
      <c r="W22" s="389"/>
    </row>
    <row r="23" spans="1:23" ht="27.75" customHeight="1" x14ac:dyDescent="0.25">
      <c r="A23" s="465" t="s">
        <v>469</v>
      </c>
      <c r="B23" s="465"/>
      <c r="C23" s="465"/>
      <c r="D23" s="465"/>
      <c r="E23" s="465"/>
      <c r="F23" s="465"/>
      <c r="G23" s="465"/>
      <c r="H23" s="465"/>
      <c r="I23" s="465"/>
      <c r="J23" s="465"/>
      <c r="K23" s="465"/>
      <c r="L23" s="465"/>
      <c r="M23" s="466"/>
      <c r="N23" s="466"/>
      <c r="O23" s="466"/>
      <c r="P23" s="466"/>
      <c r="Q23" s="466"/>
      <c r="R23" s="466"/>
      <c r="S23" s="466"/>
      <c r="T23" s="466"/>
      <c r="U23" s="466"/>
      <c r="W23" s="389"/>
    </row>
    <row r="24" spans="1:23" ht="15" customHeight="1" x14ac:dyDescent="0.25">
      <c r="A24" s="465" t="s">
        <v>311</v>
      </c>
      <c r="B24" s="465"/>
      <c r="C24" s="465"/>
      <c r="D24" s="465"/>
      <c r="E24" s="465"/>
      <c r="F24" s="465"/>
      <c r="G24" s="465"/>
      <c r="H24" s="465"/>
      <c r="I24" s="465"/>
      <c r="J24" s="465"/>
      <c r="K24" s="465"/>
      <c r="L24" s="465"/>
      <c r="M24" s="466"/>
      <c r="N24" s="466"/>
      <c r="O24" s="466"/>
      <c r="P24" s="466"/>
      <c r="Q24" s="466"/>
      <c r="R24" s="466"/>
      <c r="S24" s="466"/>
      <c r="T24" s="466"/>
      <c r="U24" s="466"/>
      <c r="W24" s="389"/>
    </row>
    <row r="25" spans="1:23" ht="15.75" customHeight="1" x14ac:dyDescent="0.25">
      <c r="A25" s="465" t="s">
        <v>157</v>
      </c>
      <c r="B25" s="465"/>
      <c r="C25" s="465"/>
      <c r="D25" s="465"/>
      <c r="E25" s="465"/>
      <c r="F25" s="465"/>
      <c r="G25" s="465"/>
      <c r="H25" s="465"/>
      <c r="I25" s="465"/>
      <c r="J25" s="465"/>
      <c r="K25" s="465"/>
      <c r="L25" s="465"/>
      <c r="M25" s="466"/>
      <c r="N25" s="466"/>
      <c r="O25" s="466"/>
      <c r="P25" s="466"/>
      <c r="Q25" s="466"/>
      <c r="R25" s="466"/>
      <c r="S25" s="466"/>
      <c r="T25" s="466"/>
      <c r="U25" s="466"/>
      <c r="W25" s="389"/>
    </row>
    <row r="26" spans="1:23" ht="14.25" customHeight="1" x14ac:dyDescent="0.25">
      <c r="A26" s="465" t="s">
        <v>168</v>
      </c>
      <c r="B26" s="465"/>
      <c r="C26" s="465"/>
      <c r="D26" s="465"/>
      <c r="E26" s="465"/>
      <c r="F26" s="465"/>
      <c r="G26" s="465"/>
      <c r="H26" s="465"/>
      <c r="I26" s="465"/>
      <c r="J26" s="465"/>
      <c r="K26" s="465"/>
      <c r="L26" s="465"/>
      <c r="M26" s="466"/>
      <c r="N26" s="466"/>
      <c r="O26" s="466"/>
      <c r="P26" s="466"/>
      <c r="Q26" s="466"/>
      <c r="R26" s="466"/>
      <c r="S26" s="466"/>
      <c r="T26" s="466"/>
      <c r="U26" s="466"/>
      <c r="W26" s="389"/>
    </row>
    <row r="27" spans="1:23" s="421" customFormat="1" ht="25.5" customHeight="1" x14ac:dyDescent="0.25">
      <c r="A27" s="465" t="s">
        <v>310</v>
      </c>
      <c r="B27" s="465"/>
      <c r="C27" s="465"/>
      <c r="D27" s="465"/>
      <c r="E27" s="465"/>
      <c r="F27" s="465"/>
      <c r="G27" s="465"/>
      <c r="H27" s="465"/>
      <c r="I27" s="465"/>
      <c r="J27" s="465"/>
      <c r="K27" s="465"/>
      <c r="L27" s="465"/>
      <c r="M27" s="466"/>
      <c r="N27" s="466"/>
      <c r="O27" s="466"/>
      <c r="P27" s="466"/>
      <c r="Q27" s="466"/>
      <c r="R27" s="466"/>
      <c r="S27" s="466"/>
      <c r="T27" s="466"/>
      <c r="U27" s="466"/>
    </row>
    <row r="28" spans="1:23" s="421" customFormat="1" ht="14.25" customHeight="1" x14ac:dyDescent="0.25">
      <c r="A28" s="470" t="s">
        <v>63</v>
      </c>
      <c r="B28" s="470"/>
      <c r="C28" s="470"/>
      <c r="D28" s="470"/>
      <c r="E28" s="470"/>
      <c r="F28" s="470"/>
      <c r="G28" s="470"/>
      <c r="H28" s="470"/>
      <c r="I28" s="470"/>
      <c r="J28" s="470"/>
      <c r="K28" s="470"/>
      <c r="L28" s="470"/>
      <c r="M28" s="471"/>
      <c r="N28" s="471"/>
      <c r="O28" s="471"/>
      <c r="P28" s="471"/>
      <c r="Q28" s="471"/>
      <c r="R28" s="471"/>
      <c r="S28" s="471"/>
      <c r="T28" s="471"/>
      <c r="U28" s="471"/>
    </row>
    <row r="29" spans="1:23" ht="15" customHeight="1" x14ac:dyDescent="0.25">
      <c r="A29" s="465" t="s">
        <v>64</v>
      </c>
      <c r="B29" s="465"/>
      <c r="C29" s="465"/>
      <c r="D29" s="465"/>
      <c r="E29" s="465"/>
      <c r="F29" s="465"/>
      <c r="G29" s="465"/>
      <c r="H29" s="465"/>
      <c r="I29" s="465"/>
      <c r="J29" s="465"/>
      <c r="K29" s="465"/>
      <c r="L29" s="465"/>
      <c r="M29" s="466"/>
      <c r="N29" s="466"/>
      <c r="O29" s="466"/>
      <c r="P29" s="466"/>
      <c r="Q29" s="466"/>
      <c r="R29" s="466"/>
      <c r="S29" s="466"/>
      <c r="T29" s="466"/>
      <c r="U29" s="466"/>
      <c r="W29" s="389"/>
    </row>
    <row r="30" spans="1:23" ht="27" customHeight="1" x14ac:dyDescent="0.25">
      <c r="A30" s="465"/>
      <c r="B30" s="465"/>
      <c r="C30" s="465"/>
      <c r="D30" s="465"/>
      <c r="E30" s="465"/>
      <c r="F30" s="465"/>
      <c r="G30" s="465"/>
      <c r="H30" s="465"/>
      <c r="I30" s="465"/>
      <c r="J30" s="465"/>
      <c r="K30" s="465"/>
      <c r="L30" s="465"/>
      <c r="M30" s="466"/>
      <c r="N30" s="466"/>
      <c r="O30" s="466"/>
      <c r="P30" s="466"/>
      <c r="Q30" s="466"/>
      <c r="R30" s="466"/>
      <c r="S30" s="466"/>
      <c r="T30" s="466"/>
      <c r="U30" s="466"/>
      <c r="W30" s="389"/>
    </row>
  </sheetData>
  <mergeCells count="10">
    <mergeCell ref="A30:U30"/>
    <mergeCell ref="A27:U27"/>
    <mergeCell ref="A1:U1"/>
    <mergeCell ref="A22:U22"/>
    <mergeCell ref="A23:U23"/>
    <mergeCell ref="A24:U24"/>
    <mergeCell ref="A25:U25"/>
    <mergeCell ref="A26:U26"/>
    <mergeCell ref="A28:U28"/>
    <mergeCell ref="A29:U29"/>
  </mergeCells>
  <pageMargins left="0.70866141732283472" right="0.70866141732283472" top="0.74803149606299213" bottom="0.74803149606299213" header="0.31496062992125984" footer="0.31496062992125984"/>
  <pageSetup paperSize="9" scale="54"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E20"/>
  <sheetViews>
    <sheetView zoomScale="75" zoomScaleNormal="75" workbookViewId="0">
      <selection activeCell="I35" sqref="I35"/>
    </sheetView>
  </sheetViews>
  <sheetFormatPr defaultRowHeight="15" x14ac:dyDescent="0.25"/>
  <cols>
    <col min="1" max="1" width="26.1640625" style="276" customWidth="1"/>
    <col min="2" max="2" width="17.83203125" style="276" customWidth="1"/>
    <col min="3" max="3" width="18.83203125" style="276" bestFit="1" customWidth="1"/>
    <col min="4" max="4" width="18.83203125" style="276" customWidth="1"/>
    <col min="5" max="5" width="19.33203125" style="276" customWidth="1"/>
    <col min="6" max="16384" width="9.33203125" style="276"/>
  </cols>
  <sheetData>
    <row r="1" spans="1:5" ht="32.25" customHeight="1" thickTop="1" x14ac:dyDescent="0.25">
      <c r="A1" s="548" t="s">
        <v>400</v>
      </c>
      <c r="B1" s="549"/>
      <c r="C1" s="549"/>
      <c r="D1" s="549"/>
      <c r="E1" s="550"/>
    </row>
    <row r="2" spans="1:5" ht="13.5" customHeight="1" x14ac:dyDescent="0.25">
      <c r="A2" s="572" t="s">
        <v>439</v>
      </c>
      <c r="B2" s="371" t="s">
        <v>457</v>
      </c>
      <c r="C2" s="371" t="s">
        <v>458</v>
      </c>
      <c r="D2" s="437" t="s">
        <v>456</v>
      </c>
      <c r="E2" s="372" t="s">
        <v>456</v>
      </c>
    </row>
    <row r="3" spans="1:5" x14ac:dyDescent="0.25">
      <c r="A3" s="573"/>
      <c r="B3" s="363" t="s">
        <v>430</v>
      </c>
      <c r="C3" s="364" t="s">
        <v>302</v>
      </c>
      <c r="D3" s="364" t="s">
        <v>431</v>
      </c>
      <c r="E3" s="365" t="s">
        <v>513</v>
      </c>
    </row>
    <row r="4" spans="1:5" x14ac:dyDescent="0.25">
      <c r="A4" s="271" t="s">
        <v>204</v>
      </c>
      <c r="B4" s="366">
        <v>62</v>
      </c>
      <c r="C4" s="367">
        <v>78</v>
      </c>
      <c r="D4" s="367">
        <v>59</v>
      </c>
      <c r="E4" s="914">
        <v>125</v>
      </c>
    </row>
    <row r="5" spans="1:5" x14ac:dyDescent="0.25">
      <c r="A5" s="271" t="s">
        <v>205</v>
      </c>
      <c r="B5" s="366">
        <v>15</v>
      </c>
      <c r="C5" s="367">
        <v>12</v>
      </c>
      <c r="D5" s="367">
        <v>13</v>
      </c>
      <c r="E5" s="914">
        <v>29</v>
      </c>
    </row>
    <row r="6" spans="1:5" x14ac:dyDescent="0.25">
      <c r="A6" s="271" t="s">
        <v>206</v>
      </c>
      <c r="B6" s="366">
        <v>12</v>
      </c>
      <c r="C6" s="367">
        <v>18</v>
      </c>
      <c r="D6" s="367">
        <v>31</v>
      </c>
      <c r="E6" s="914">
        <v>41</v>
      </c>
    </row>
    <row r="7" spans="1:5" x14ac:dyDescent="0.25">
      <c r="A7" s="271" t="s">
        <v>207</v>
      </c>
      <c r="B7" s="366">
        <v>14</v>
      </c>
      <c r="C7" s="367">
        <v>18</v>
      </c>
      <c r="D7" s="367">
        <v>19</v>
      </c>
      <c r="E7" s="914">
        <v>25</v>
      </c>
    </row>
    <row r="8" spans="1:5" x14ac:dyDescent="0.25">
      <c r="A8" s="271" t="s">
        <v>197</v>
      </c>
      <c r="B8" s="366">
        <v>20</v>
      </c>
      <c r="C8" s="367">
        <v>38</v>
      </c>
      <c r="D8" s="367">
        <v>34</v>
      </c>
      <c r="E8" s="914">
        <v>40</v>
      </c>
    </row>
    <row r="9" spans="1:5" x14ac:dyDescent="0.25">
      <c r="A9" s="271" t="s">
        <v>196</v>
      </c>
      <c r="B9" s="366">
        <v>15</v>
      </c>
      <c r="C9" s="367">
        <v>22</v>
      </c>
      <c r="D9" s="367">
        <v>27</v>
      </c>
      <c r="E9" s="914">
        <v>37</v>
      </c>
    </row>
    <row r="10" spans="1:5" x14ac:dyDescent="0.25">
      <c r="A10" s="271" t="s">
        <v>195</v>
      </c>
      <c r="B10" s="366">
        <v>42</v>
      </c>
      <c r="C10" s="367">
        <v>56</v>
      </c>
      <c r="D10" s="367">
        <v>57</v>
      </c>
      <c r="E10" s="914">
        <v>73</v>
      </c>
    </row>
    <row r="11" spans="1:5" x14ac:dyDescent="0.25">
      <c r="A11" s="271" t="s">
        <v>194</v>
      </c>
      <c r="B11" s="366">
        <v>22</v>
      </c>
      <c r="C11" s="367">
        <v>28</v>
      </c>
      <c r="D11" s="367">
        <v>24</v>
      </c>
      <c r="E11" s="914">
        <v>54</v>
      </c>
    </row>
    <row r="12" spans="1:5" x14ac:dyDescent="0.25">
      <c r="A12" s="271" t="s">
        <v>193</v>
      </c>
      <c r="B12" s="366">
        <v>28</v>
      </c>
      <c r="C12" s="367">
        <v>28</v>
      </c>
      <c r="D12" s="367">
        <v>23</v>
      </c>
      <c r="E12" s="914">
        <v>25</v>
      </c>
    </row>
    <row r="13" spans="1:5" x14ac:dyDescent="0.25">
      <c r="A13" s="271" t="s">
        <v>192</v>
      </c>
      <c r="B13" s="366">
        <v>7</v>
      </c>
      <c r="C13" s="367">
        <v>23</v>
      </c>
      <c r="D13" s="367">
        <v>28</v>
      </c>
      <c r="E13" s="914">
        <v>45</v>
      </c>
    </row>
    <row r="14" spans="1:5" x14ac:dyDescent="0.25">
      <c r="A14" s="271" t="s">
        <v>191</v>
      </c>
      <c r="B14" s="366">
        <v>2</v>
      </c>
      <c r="C14" s="367">
        <v>9</v>
      </c>
      <c r="D14" s="367">
        <v>8</v>
      </c>
      <c r="E14" s="914">
        <v>17</v>
      </c>
    </row>
    <row r="15" spans="1:5" x14ac:dyDescent="0.25">
      <c r="A15" s="271" t="s">
        <v>190</v>
      </c>
      <c r="B15" s="366">
        <v>44</v>
      </c>
      <c r="C15" s="367">
        <v>67</v>
      </c>
      <c r="D15" s="367">
        <v>116</v>
      </c>
      <c r="E15" s="914">
        <v>99</v>
      </c>
    </row>
    <row r="16" spans="1:5" ht="14.25" customHeight="1" x14ac:dyDescent="0.25">
      <c r="A16" s="272" t="s">
        <v>65</v>
      </c>
      <c r="B16" s="368">
        <f t="shared" ref="B16" si="0">SUM(B4:B15)</f>
        <v>283</v>
      </c>
      <c r="C16" s="368">
        <f t="shared" ref="C16" si="1">SUM(C4:C15)</f>
        <v>397</v>
      </c>
      <c r="D16" s="438">
        <v>439</v>
      </c>
      <c r="E16" s="915">
        <f t="shared" ref="E16" si="2">SUM(E4:E15)</f>
        <v>610</v>
      </c>
    </row>
    <row r="17" spans="1:5" ht="15.75" thickBot="1" x14ac:dyDescent="0.3">
      <c r="A17" s="273" t="s">
        <v>66</v>
      </c>
      <c r="B17" s="369">
        <f t="shared" ref="B17:C17" si="3">B16/$B$16*100</f>
        <v>100</v>
      </c>
      <c r="C17" s="370">
        <f t="shared" si="3"/>
        <v>140.28268551236749</v>
      </c>
      <c r="D17" s="439">
        <v>155.12367491166077</v>
      </c>
      <c r="E17" s="916">
        <f>E16/$B$16*100</f>
        <v>215.54770318021204</v>
      </c>
    </row>
    <row r="18" spans="1:5" ht="15.75" thickTop="1" x14ac:dyDescent="0.25">
      <c r="A18" s="329" t="s">
        <v>136</v>
      </c>
    </row>
    <row r="19" spans="1:5" s="461" customFormat="1" x14ac:dyDescent="0.25">
      <c r="A19" s="461" t="s">
        <v>208</v>
      </c>
    </row>
    <row r="20" spans="1:5" s="461" customFormat="1" x14ac:dyDescent="0.25">
      <c r="A20" s="461" t="s">
        <v>209</v>
      </c>
    </row>
  </sheetData>
  <mergeCells count="2">
    <mergeCell ref="A1:E1"/>
    <mergeCell ref="A2:A3"/>
  </mergeCells>
  <pageMargins left="0.70866141732283472" right="0.70866141732283472" top="0.74803149606299213" bottom="0.74803149606299213" header="0.31496062992125984" footer="0.31496062992125984"/>
  <pageSetup paperSize="9" scale="7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G20"/>
  <sheetViews>
    <sheetView zoomScale="75" zoomScaleNormal="75" zoomScalePageLayoutView="75" workbookViewId="0">
      <selection activeCell="I34" sqref="I34"/>
    </sheetView>
  </sheetViews>
  <sheetFormatPr defaultRowHeight="15" x14ac:dyDescent="0.25"/>
  <cols>
    <col min="1" max="1" width="26.1640625" style="276" customWidth="1"/>
    <col min="2" max="2" width="14.1640625" style="276" customWidth="1"/>
    <col min="3" max="3" width="12.6640625" style="276" customWidth="1"/>
    <col min="4" max="6" width="13" style="276" customWidth="1"/>
    <col min="7" max="7" width="14" style="276" customWidth="1"/>
    <col min="8" max="16384" width="9.33203125" style="276"/>
  </cols>
  <sheetData>
    <row r="1" spans="1:7" ht="32.25" customHeight="1" thickTop="1" x14ac:dyDescent="0.25">
      <c r="A1" s="548" t="s">
        <v>404</v>
      </c>
      <c r="B1" s="549"/>
      <c r="C1" s="549"/>
      <c r="D1" s="549"/>
      <c r="E1" s="549"/>
      <c r="F1" s="549"/>
      <c r="G1" s="550"/>
    </row>
    <row r="2" spans="1:7" ht="16.5" customHeight="1" x14ac:dyDescent="0.25">
      <c r="A2" s="572" t="s">
        <v>439</v>
      </c>
      <c r="B2" s="371" t="s">
        <v>458</v>
      </c>
      <c r="C2" s="371" t="s">
        <v>458</v>
      </c>
      <c r="D2" s="371" t="s">
        <v>457</v>
      </c>
      <c r="E2" s="371" t="s">
        <v>458</v>
      </c>
      <c r="F2" s="437" t="s">
        <v>456</v>
      </c>
      <c r="G2" s="372" t="s">
        <v>456</v>
      </c>
    </row>
    <row r="3" spans="1:7" x14ac:dyDescent="0.25">
      <c r="A3" s="573"/>
      <c r="B3" s="337" t="s">
        <v>432</v>
      </c>
      <c r="C3" s="363" t="s">
        <v>433</v>
      </c>
      <c r="D3" s="364" t="s">
        <v>430</v>
      </c>
      <c r="E3" s="364" t="s">
        <v>302</v>
      </c>
      <c r="F3" s="364" t="s">
        <v>431</v>
      </c>
      <c r="G3" s="365" t="s">
        <v>513</v>
      </c>
    </row>
    <row r="4" spans="1:7" x14ac:dyDescent="0.25">
      <c r="A4" s="271" t="s">
        <v>204</v>
      </c>
      <c r="B4" s="373" t="s">
        <v>134</v>
      </c>
      <c r="C4" s="373">
        <v>83</v>
      </c>
      <c r="D4" s="374">
        <v>131</v>
      </c>
      <c r="E4" s="374">
        <v>209</v>
      </c>
      <c r="F4" s="374">
        <v>257</v>
      </c>
      <c r="G4" s="306">
        <v>226</v>
      </c>
    </row>
    <row r="5" spans="1:7" x14ac:dyDescent="0.25">
      <c r="A5" s="271" t="s">
        <v>205</v>
      </c>
      <c r="B5" s="373" t="s">
        <v>134</v>
      </c>
      <c r="C5" s="373">
        <v>34</v>
      </c>
      <c r="D5" s="374">
        <v>39</v>
      </c>
      <c r="E5" s="374">
        <v>53</v>
      </c>
      <c r="F5" s="374">
        <v>53</v>
      </c>
      <c r="G5" s="306">
        <v>62</v>
      </c>
    </row>
    <row r="6" spans="1:7" x14ac:dyDescent="0.25">
      <c r="A6" s="271" t="s">
        <v>206</v>
      </c>
      <c r="B6" s="373" t="s">
        <v>134</v>
      </c>
      <c r="C6" s="373">
        <v>25</v>
      </c>
      <c r="D6" s="374">
        <v>44</v>
      </c>
      <c r="E6" s="374">
        <v>62</v>
      </c>
      <c r="F6" s="374">
        <v>76</v>
      </c>
      <c r="G6" s="306">
        <v>98</v>
      </c>
    </row>
    <row r="7" spans="1:7" x14ac:dyDescent="0.25">
      <c r="A7" s="271" t="s">
        <v>207</v>
      </c>
      <c r="B7" s="373" t="s">
        <v>134</v>
      </c>
      <c r="C7" s="373">
        <v>35</v>
      </c>
      <c r="D7" s="374">
        <v>39</v>
      </c>
      <c r="E7" s="374">
        <v>61</v>
      </c>
      <c r="F7" s="374">
        <v>56</v>
      </c>
      <c r="G7" s="306">
        <v>71</v>
      </c>
    </row>
    <row r="8" spans="1:7" x14ac:dyDescent="0.25">
      <c r="A8" s="271" t="s">
        <v>197</v>
      </c>
      <c r="B8" s="373">
        <v>64</v>
      </c>
      <c r="C8" s="373">
        <v>60</v>
      </c>
      <c r="D8" s="374">
        <v>85</v>
      </c>
      <c r="E8" s="374">
        <v>98</v>
      </c>
      <c r="F8" s="374">
        <v>110</v>
      </c>
      <c r="G8" s="306">
        <v>129</v>
      </c>
    </row>
    <row r="9" spans="1:7" x14ac:dyDescent="0.25">
      <c r="A9" s="271" t="s">
        <v>196</v>
      </c>
      <c r="B9" s="373">
        <v>29</v>
      </c>
      <c r="C9" s="373">
        <v>46</v>
      </c>
      <c r="D9" s="374">
        <v>52</v>
      </c>
      <c r="E9" s="374">
        <v>76</v>
      </c>
      <c r="F9" s="374">
        <v>70</v>
      </c>
      <c r="G9" s="306">
        <v>78</v>
      </c>
    </row>
    <row r="10" spans="1:7" x14ac:dyDescent="0.25">
      <c r="A10" s="271" t="s">
        <v>195</v>
      </c>
      <c r="B10" s="373">
        <v>53</v>
      </c>
      <c r="C10" s="373">
        <v>104</v>
      </c>
      <c r="D10" s="374">
        <v>117</v>
      </c>
      <c r="E10" s="374">
        <v>133</v>
      </c>
      <c r="F10" s="374">
        <v>156</v>
      </c>
      <c r="G10" s="306">
        <v>139</v>
      </c>
    </row>
    <row r="11" spans="1:7" x14ac:dyDescent="0.25">
      <c r="A11" s="271" t="s">
        <v>194</v>
      </c>
      <c r="B11" s="373">
        <v>40</v>
      </c>
      <c r="C11" s="373">
        <v>62</v>
      </c>
      <c r="D11" s="374">
        <v>64</v>
      </c>
      <c r="E11" s="374">
        <v>100</v>
      </c>
      <c r="F11" s="374">
        <v>122</v>
      </c>
      <c r="G11" s="306">
        <v>151</v>
      </c>
    </row>
    <row r="12" spans="1:7" x14ac:dyDescent="0.25">
      <c r="A12" s="271" t="s">
        <v>193</v>
      </c>
      <c r="B12" s="373">
        <v>34</v>
      </c>
      <c r="C12" s="373">
        <v>73</v>
      </c>
      <c r="D12" s="374">
        <v>74</v>
      </c>
      <c r="E12" s="374">
        <v>115</v>
      </c>
      <c r="F12" s="374">
        <v>90</v>
      </c>
      <c r="G12" s="306">
        <v>72</v>
      </c>
    </row>
    <row r="13" spans="1:7" x14ac:dyDescent="0.25">
      <c r="A13" s="271" t="s">
        <v>192</v>
      </c>
      <c r="B13" s="373">
        <v>13</v>
      </c>
      <c r="C13" s="373">
        <v>19</v>
      </c>
      <c r="D13" s="374">
        <v>30</v>
      </c>
      <c r="E13" s="374">
        <v>92</v>
      </c>
      <c r="F13" s="374">
        <v>101</v>
      </c>
      <c r="G13" s="306">
        <v>132</v>
      </c>
    </row>
    <row r="14" spans="1:7" x14ac:dyDescent="0.25">
      <c r="A14" s="271" t="s">
        <v>191</v>
      </c>
      <c r="B14" s="373">
        <v>12</v>
      </c>
      <c r="C14" s="373">
        <v>16</v>
      </c>
      <c r="D14" s="374">
        <v>10</v>
      </c>
      <c r="E14" s="374">
        <v>22</v>
      </c>
      <c r="F14" s="374">
        <v>30</v>
      </c>
      <c r="G14" s="306">
        <v>47</v>
      </c>
    </row>
    <row r="15" spans="1:7" x14ac:dyDescent="0.25">
      <c r="A15" s="271" t="s">
        <v>190</v>
      </c>
      <c r="B15" s="373">
        <v>41</v>
      </c>
      <c r="C15" s="373">
        <v>127</v>
      </c>
      <c r="D15" s="374">
        <v>205</v>
      </c>
      <c r="E15" s="374">
        <v>316</v>
      </c>
      <c r="F15" s="374">
        <v>396</v>
      </c>
      <c r="G15" s="306">
        <v>493</v>
      </c>
    </row>
    <row r="16" spans="1:7" ht="14.25" customHeight="1" x14ac:dyDescent="0.25">
      <c r="A16" s="272" t="s">
        <v>65</v>
      </c>
      <c r="B16" s="375">
        <f>SUM(B4:B15)</f>
        <v>286</v>
      </c>
      <c r="C16" s="375">
        <f>SUM(C4:C15)</f>
        <v>684</v>
      </c>
      <c r="D16" s="375">
        <f>SUM(D4:D15)</f>
        <v>890</v>
      </c>
      <c r="E16" s="375">
        <f>SUM(E4:E15)</f>
        <v>1337</v>
      </c>
      <c r="F16" s="440">
        <v>1517</v>
      </c>
      <c r="G16" s="307">
        <f>SUM(G4:G15)</f>
        <v>1698</v>
      </c>
    </row>
    <row r="17" spans="1:7" ht="15.75" thickBot="1" x14ac:dyDescent="0.3">
      <c r="A17" s="273" t="s">
        <v>66</v>
      </c>
      <c r="B17" s="376">
        <v>100</v>
      </c>
      <c r="C17" s="376">
        <f>C16/$B$16*100</f>
        <v>239.16083916083917</v>
      </c>
      <c r="D17" s="376">
        <f>D16/$B$16*100</f>
        <v>311.1888111888112</v>
      </c>
      <c r="E17" s="376">
        <f>E16/$B$16*100</f>
        <v>467.48251748251749</v>
      </c>
      <c r="F17" s="441">
        <v>530.41958041958037</v>
      </c>
      <c r="G17" s="917">
        <f>G16/$B$16*100</f>
        <v>593.70629370629365</v>
      </c>
    </row>
    <row r="18" spans="1:7" ht="15.75" thickTop="1" x14ac:dyDescent="0.25">
      <c r="A18" s="329" t="s">
        <v>136</v>
      </c>
      <c r="B18" s="344"/>
    </row>
    <row r="19" spans="1:7" s="461" customFormat="1" x14ac:dyDescent="0.25">
      <c r="A19" s="461" t="s">
        <v>208</v>
      </c>
    </row>
    <row r="20" spans="1:7" s="461" customFormat="1" x14ac:dyDescent="0.25">
      <c r="A20" s="461" t="s">
        <v>209</v>
      </c>
    </row>
  </sheetData>
  <mergeCells count="2">
    <mergeCell ref="A1:G1"/>
    <mergeCell ref="A2:A3"/>
  </mergeCells>
  <pageMargins left="0.70866141732283472" right="0.70866141732283472" top="0.74803149606299213" bottom="0.74803149606299213" header="0.31496062992125984" footer="0.31496062992125984"/>
  <pageSetup paperSize="9" scale="76"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1"/>
  <sheetViews>
    <sheetView zoomScale="75" zoomScaleNormal="75" zoomScalePageLayoutView="75" workbookViewId="0">
      <selection activeCell="N32" sqref="N32"/>
    </sheetView>
  </sheetViews>
  <sheetFormatPr defaultRowHeight="15" x14ac:dyDescent="0.25"/>
  <cols>
    <col min="1" max="1" width="26.1640625" style="276" customWidth="1"/>
    <col min="2" max="7" width="14.33203125" style="276" customWidth="1"/>
    <col min="8" max="16384" width="9.33203125" style="276"/>
  </cols>
  <sheetData>
    <row r="1" spans="1:7" ht="32.25" customHeight="1" thickTop="1" x14ac:dyDescent="0.25">
      <c r="A1" s="548" t="s">
        <v>405</v>
      </c>
      <c r="B1" s="549"/>
      <c r="C1" s="549"/>
      <c r="D1" s="549"/>
      <c r="E1" s="549"/>
      <c r="F1" s="549"/>
      <c r="G1" s="550"/>
    </row>
    <row r="2" spans="1:7" ht="18" customHeight="1" x14ac:dyDescent="0.25">
      <c r="A2" s="572" t="s">
        <v>439</v>
      </c>
      <c r="B2" s="371" t="s">
        <v>458</v>
      </c>
      <c r="C2" s="371" t="s">
        <v>458</v>
      </c>
      <c r="D2" s="371" t="s">
        <v>457</v>
      </c>
      <c r="E2" s="371" t="s">
        <v>458</v>
      </c>
      <c r="F2" s="437" t="s">
        <v>456</v>
      </c>
      <c r="G2" s="372" t="s">
        <v>456</v>
      </c>
    </row>
    <row r="3" spans="1:7" x14ac:dyDescent="0.25">
      <c r="A3" s="573"/>
      <c r="B3" s="337" t="s">
        <v>432</v>
      </c>
      <c r="C3" s="363" t="s">
        <v>433</v>
      </c>
      <c r="D3" s="364" t="s">
        <v>430</v>
      </c>
      <c r="E3" s="364" t="s">
        <v>302</v>
      </c>
      <c r="F3" s="364" t="s">
        <v>431</v>
      </c>
      <c r="G3" s="365" t="s">
        <v>513</v>
      </c>
    </row>
    <row r="4" spans="1:7" x14ac:dyDescent="0.25">
      <c r="A4" s="271" t="s">
        <v>204</v>
      </c>
      <c r="B4" s="373" t="s">
        <v>134</v>
      </c>
      <c r="C4" s="373">
        <v>360</v>
      </c>
      <c r="D4" s="374">
        <v>395</v>
      </c>
      <c r="E4" s="374">
        <v>486</v>
      </c>
      <c r="F4" s="374">
        <v>394</v>
      </c>
      <c r="G4" s="306">
        <v>434</v>
      </c>
    </row>
    <row r="5" spans="1:7" x14ac:dyDescent="0.25">
      <c r="A5" s="271" t="s">
        <v>205</v>
      </c>
      <c r="B5" s="373" t="s">
        <v>134</v>
      </c>
      <c r="C5" s="373">
        <v>38</v>
      </c>
      <c r="D5" s="374">
        <v>33</v>
      </c>
      <c r="E5" s="374">
        <v>54</v>
      </c>
      <c r="F5" s="374">
        <v>47</v>
      </c>
      <c r="G5" s="306">
        <v>39</v>
      </c>
    </row>
    <row r="6" spans="1:7" x14ac:dyDescent="0.25">
      <c r="A6" s="271" t="s">
        <v>206</v>
      </c>
      <c r="B6" s="373" t="s">
        <v>134</v>
      </c>
      <c r="C6" s="373">
        <v>91</v>
      </c>
      <c r="D6" s="374">
        <v>77</v>
      </c>
      <c r="E6" s="374">
        <v>145</v>
      </c>
      <c r="F6" s="374">
        <v>152</v>
      </c>
      <c r="G6" s="306">
        <v>130</v>
      </c>
    </row>
    <row r="7" spans="1:7" x14ac:dyDescent="0.25">
      <c r="A7" s="271" t="s">
        <v>207</v>
      </c>
      <c r="B7" s="373" t="s">
        <v>134</v>
      </c>
      <c r="C7" s="373">
        <v>51</v>
      </c>
      <c r="D7" s="374">
        <v>45</v>
      </c>
      <c r="E7" s="374">
        <v>66</v>
      </c>
      <c r="F7" s="374">
        <v>79</v>
      </c>
      <c r="G7" s="306">
        <v>61</v>
      </c>
    </row>
    <row r="8" spans="1:7" x14ac:dyDescent="0.25">
      <c r="A8" s="271" t="s">
        <v>197</v>
      </c>
      <c r="B8" s="373">
        <v>270</v>
      </c>
      <c r="C8" s="373">
        <v>142</v>
      </c>
      <c r="D8" s="374">
        <v>94</v>
      </c>
      <c r="E8" s="374">
        <v>133</v>
      </c>
      <c r="F8" s="374">
        <v>144</v>
      </c>
      <c r="G8" s="306">
        <v>132</v>
      </c>
    </row>
    <row r="9" spans="1:7" x14ac:dyDescent="0.25">
      <c r="A9" s="271" t="s">
        <v>196</v>
      </c>
      <c r="B9" s="373">
        <v>67</v>
      </c>
      <c r="C9" s="373">
        <v>59</v>
      </c>
      <c r="D9" s="374">
        <v>20</v>
      </c>
      <c r="E9" s="374">
        <v>62</v>
      </c>
      <c r="F9" s="374">
        <v>71</v>
      </c>
      <c r="G9" s="306">
        <v>74</v>
      </c>
    </row>
    <row r="10" spans="1:7" x14ac:dyDescent="0.25">
      <c r="A10" s="271" t="s">
        <v>195</v>
      </c>
      <c r="B10" s="373">
        <v>110</v>
      </c>
      <c r="C10" s="373">
        <v>112</v>
      </c>
      <c r="D10" s="374">
        <v>93</v>
      </c>
      <c r="E10" s="374">
        <v>120</v>
      </c>
      <c r="F10" s="374">
        <v>130</v>
      </c>
      <c r="G10" s="306">
        <v>151</v>
      </c>
    </row>
    <row r="11" spans="1:7" x14ac:dyDescent="0.25">
      <c r="A11" s="271" t="s">
        <v>194</v>
      </c>
      <c r="B11" s="373">
        <v>51</v>
      </c>
      <c r="C11" s="373">
        <v>73</v>
      </c>
      <c r="D11" s="374">
        <v>75</v>
      </c>
      <c r="E11" s="374">
        <v>97</v>
      </c>
      <c r="F11" s="374">
        <v>79</v>
      </c>
      <c r="G11" s="306">
        <v>99</v>
      </c>
    </row>
    <row r="12" spans="1:7" x14ac:dyDescent="0.25">
      <c r="A12" s="271" t="s">
        <v>193</v>
      </c>
      <c r="B12" s="373">
        <v>57</v>
      </c>
      <c r="C12" s="373">
        <v>71</v>
      </c>
      <c r="D12" s="374">
        <v>92</v>
      </c>
      <c r="E12" s="374">
        <v>118</v>
      </c>
      <c r="F12" s="374">
        <v>123</v>
      </c>
      <c r="G12" s="306">
        <v>136</v>
      </c>
    </row>
    <row r="13" spans="1:7" x14ac:dyDescent="0.25">
      <c r="A13" s="271" t="s">
        <v>192</v>
      </c>
      <c r="B13" s="373">
        <v>27</v>
      </c>
      <c r="C13" s="373">
        <v>75</v>
      </c>
      <c r="D13" s="374">
        <v>85</v>
      </c>
      <c r="E13" s="374">
        <v>261</v>
      </c>
      <c r="F13" s="374">
        <v>262</v>
      </c>
      <c r="G13" s="306">
        <v>142</v>
      </c>
    </row>
    <row r="14" spans="1:7" x14ac:dyDescent="0.25">
      <c r="A14" s="271" t="s">
        <v>191</v>
      </c>
      <c r="B14" s="373">
        <v>23</v>
      </c>
      <c r="C14" s="373">
        <v>26</v>
      </c>
      <c r="D14" s="374">
        <v>24</v>
      </c>
      <c r="E14" s="374">
        <v>25</v>
      </c>
      <c r="F14" s="374">
        <v>61</v>
      </c>
      <c r="G14" s="306">
        <v>44</v>
      </c>
    </row>
    <row r="15" spans="1:7" x14ac:dyDescent="0.25">
      <c r="A15" s="271" t="s">
        <v>190</v>
      </c>
      <c r="B15" s="373">
        <v>43</v>
      </c>
      <c r="C15" s="373">
        <v>64</v>
      </c>
      <c r="D15" s="374">
        <v>110</v>
      </c>
      <c r="E15" s="374">
        <v>148</v>
      </c>
      <c r="F15" s="374">
        <v>259</v>
      </c>
      <c r="G15" s="306">
        <v>253</v>
      </c>
    </row>
    <row r="16" spans="1:7" ht="14.25" customHeight="1" x14ac:dyDescent="0.25">
      <c r="A16" s="272" t="s">
        <v>65</v>
      </c>
      <c r="B16" s="375">
        <f>SUM(B4:B15)</f>
        <v>648</v>
      </c>
      <c r="C16" s="375">
        <f>SUM(C4:C15)</f>
        <v>1162</v>
      </c>
      <c r="D16" s="375">
        <f t="shared" ref="D16:G16" si="0">SUM(D4:D15)</f>
        <v>1143</v>
      </c>
      <c r="E16" s="375">
        <f t="shared" si="0"/>
        <v>1715</v>
      </c>
      <c r="F16" s="440">
        <v>1801</v>
      </c>
      <c r="G16" s="307">
        <f t="shared" si="0"/>
        <v>1695</v>
      </c>
    </row>
    <row r="17" spans="1:7" ht="15.75" thickBot="1" x14ac:dyDescent="0.3">
      <c r="A17" s="273" t="s">
        <v>66</v>
      </c>
      <c r="B17" s="376">
        <v>100</v>
      </c>
      <c r="C17" s="376">
        <f>C16/$B$16*100</f>
        <v>179.32098765432099</v>
      </c>
      <c r="D17" s="376">
        <f t="shared" ref="D17:G17" si="1">D16/$B$16*100</f>
        <v>176.38888888888889</v>
      </c>
      <c r="E17" s="376">
        <f t="shared" si="1"/>
        <v>264.66049382716051</v>
      </c>
      <c r="F17" s="441">
        <v>277.9320987654321</v>
      </c>
      <c r="G17" s="917">
        <f t="shared" si="1"/>
        <v>261.57407407407408</v>
      </c>
    </row>
    <row r="18" spans="1:7" ht="15.75" thickTop="1" x14ac:dyDescent="0.25">
      <c r="A18" s="329" t="s">
        <v>136</v>
      </c>
      <c r="B18" s="344"/>
    </row>
    <row r="19" spans="1:7" s="461" customFormat="1" x14ac:dyDescent="0.25">
      <c r="A19" s="461" t="s">
        <v>208</v>
      </c>
    </row>
    <row r="20" spans="1:7" s="461" customFormat="1" x14ac:dyDescent="0.25">
      <c r="A20" s="461" t="s">
        <v>209</v>
      </c>
    </row>
    <row r="21" spans="1:7" ht="21" customHeight="1" x14ac:dyDescent="0.25"/>
  </sheetData>
  <mergeCells count="2">
    <mergeCell ref="A1:G1"/>
    <mergeCell ref="A2:A3"/>
  </mergeCells>
  <pageMargins left="0.70866141732283472" right="0.70866141732283472" top="0.74803149606299213" bottom="0.74803149606299213" header="0.31496062992125984" footer="0.31496062992125984"/>
  <pageSetup paperSize="9" scale="74"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E20"/>
  <sheetViews>
    <sheetView zoomScale="75" zoomScaleNormal="75" zoomScalePageLayoutView="75" workbookViewId="0">
      <selection activeCell="T32" sqref="T32:T33"/>
    </sheetView>
  </sheetViews>
  <sheetFormatPr defaultRowHeight="15" x14ac:dyDescent="0.25"/>
  <cols>
    <col min="1" max="1" width="26.1640625" style="276" customWidth="1"/>
    <col min="2" max="5" width="14.33203125" style="276" customWidth="1"/>
    <col min="6" max="16384" width="9.33203125" style="276"/>
  </cols>
  <sheetData>
    <row r="1" spans="1:5" ht="32.25" customHeight="1" thickTop="1" x14ac:dyDescent="0.25">
      <c r="A1" s="548" t="s">
        <v>409</v>
      </c>
      <c r="B1" s="549"/>
      <c r="C1" s="549"/>
      <c r="D1" s="549"/>
      <c r="E1" s="550"/>
    </row>
    <row r="2" spans="1:5" ht="18" customHeight="1" x14ac:dyDescent="0.25">
      <c r="A2" s="572" t="s">
        <v>439</v>
      </c>
      <c r="B2" s="371" t="s">
        <v>457</v>
      </c>
      <c r="C2" s="371" t="s">
        <v>458</v>
      </c>
      <c r="D2" s="437" t="s">
        <v>456</v>
      </c>
      <c r="E2" s="372" t="s">
        <v>456</v>
      </c>
    </row>
    <row r="3" spans="1:5" x14ac:dyDescent="0.25">
      <c r="A3" s="573"/>
      <c r="B3" s="363" t="s">
        <v>430</v>
      </c>
      <c r="C3" s="364" t="s">
        <v>302</v>
      </c>
      <c r="D3" s="364" t="s">
        <v>431</v>
      </c>
      <c r="E3" s="365" t="s">
        <v>513</v>
      </c>
    </row>
    <row r="4" spans="1:5" x14ac:dyDescent="0.25">
      <c r="A4" s="271" t="s">
        <v>204</v>
      </c>
      <c r="B4" s="373">
        <v>232</v>
      </c>
      <c r="C4" s="374">
        <v>287</v>
      </c>
      <c r="D4" s="374">
        <v>297</v>
      </c>
      <c r="E4" s="306">
        <v>283</v>
      </c>
    </row>
    <row r="5" spans="1:5" x14ac:dyDescent="0.25">
      <c r="A5" s="271" t="s">
        <v>205</v>
      </c>
      <c r="B5" s="373">
        <v>51</v>
      </c>
      <c r="C5" s="374">
        <v>50</v>
      </c>
      <c r="D5" s="374">
        <v>38</v>
      </c>
      <c r="E5" s="306">
        <v>34</v>
      </c>
    </row>
    <row r="6" spans="1:5" x14ac:dyDescent="0.25">
      <c r="A6" s="271" t="s">
        <v>206</v>
      </c>
      <c r="B6" s="373">
        <v>12</v>
      </c>
      <c r="C6" s="374">
        <v>27</v>
      </c>
      <c r="D6" s="374">
        <v>58</v>
      </c>
      <c r="E6" s="306">
        <v>21</v>
      </c>
    </row>
    <row r="7" spans="1:5" x14ac:dyDescent="0.25">
      <c r="A7" s="271" t="s">
        <v>207</v>
      </c>
      <c r="B7" s="373">
        <v>34</v>
      </c>
      <c r="C7" s="374">
        <v>36</v>
      </c>
      <c r="D7" s="374">
        <v>47</v>
      </c>
      <c r="E7" s="306">
        <v>72</v>
      </c>
    </row>
    <row r="8" spans="1:5" x14ac:dyDescent="0.25">
      <c r="A8" s="271" t="s">
        <v>197</v>
      </c>
      <c r="B8" s="373">
        <v>61</v>
      </c>
      <c r="C8" s="374">
        <v>73</v>
      </c>
      <c r="D8" s="374">
        <v>87</v>
      </c>
      <c r="E8" s="306">
        <v>79</v>
      </c>
    </row>
    <row r="9" spans="1:5" x14ac:dyDescent="0.25">
      <c r="A9" s="271" t="s">
        <v>196</v>
      </c>
      <c r="B9" s="373">
        <v>12</v>
      </c>
      <c r="C9" s="374">
        <v>32</v>
      </c>
      <c r="D9" s="374">
        <v>24</v>
      </c>
      <c r="E9" s="306">
        <v>33</v>
      </c>
    </row>
    <row r="10" spans="1:5" x14ac:dyDescent="0.25">
      <c r="A10" s="271" t="s">
        <v>195</v>
      </c>
      <c r="B10" s="373">
        <v>52</v>
      </c>
      <c r="C10" s="374">
        <v>72</v>
      </c>
      <c r="D10" s="374">
        <v>85</v>
      </c>
      <c r="E10" s="306">
        <v>93</v>
      </c>
    </row>
    <row r="11" spans="1:5" x14ac:dyDescent="0.25">
      <c r="A11" s="271" t="s">
        <v>194</v>
      </c>
      <c r="B11" s="373">
        <v>27</v>
      </c>
      <c r="C11" s="374">
        <v>33</v>
      </c>
      <c r="D11" s="374">
        <v>48</v>
      </c>
      <c r="E11" s="306">
        <v>97</v>
      </c>
    </row>
    <row r="12" spans="1:5" x14ac:dyDescent="0.25">
      <c r="A12" s="271" t="s">
        <v>193</v>
      </c>
      <c r="B12" s="373">
        <v>107</v>
      </c>
      <c r="C12" s="374">
        <v>111</v>
      </c>
      <c r="D12" s="374">
        <v>84</v>
      </c>
      <c r="E12" s="306">
        <v>117</v>
      </c>
    </row>
    <row r="13" spans="1:5" x14ac:dyDescent="0.25">
      <c r="A13" s="271" t="s">
        <v>192</v>
      </c>
      <c r="B13" s="373">
        <v>30</v>
      </c>
      <c r="C13" s="374">
        <v>221</v>
      </c>
      <c r="D13" s="374">
        <v>221</v>
      </c>
      <c r="E13" s="306">
        <v>149</v>
      </c>
    </row>
    <row r="14" spans="1:5" x14ac:dyDescent="0.25">
      <c r="A14" s="271" t="s">
        <v>191</v>
      </c>
      <c r="B14" s="373">
        <v>7</v>
      </c>
      <c r="C14" s="374">
        <v>9</v>
      </c>
      <c r="D14" s="374">
        <v>18</v>
      </c>
      <c r="E14" s="306">
        <v>32</v>
      </c>
    </row>
    <row r="15" spans="1:5" x14ac:dyDescent="0.25">
      <c r="A15" s="271" t="s">
        <v>190</v>
      </c>
      <c r="B15" s="373">
        <v>56</v>
      </c>
      <c r="C15" s="374">
        <v>82</v>
      </c>
      <c r="D15" s="374">
        <v>126</v>
      </c>
      <c r="E15" s="306">
        <v>146</v>
      </c>
    </row>
    <row r="16" spans="1:5" ht="14.25" customHeight="1" x14ac:dyDescent="0.25">
      <c r="A16" s="272" t="s">
        <v>65</v>
      </c>
      <c r="B16" s="375">
        <f t="shared" ref="B16:E16" si="0">SUM(B4:B15)</f>
        <v>681</v>
      </c>
      <c r="C16" s="375">
        <f t="shared" si="0"/>
        <v>1033</v>
      </c>
      <c r="D16" s="440">
        <v>1133</v>
      </c>
      <c r="E16" s="307">
        <f t="shared" si="0"/>
        <v>1156</v>
      </c>
    </row>
    <row r="17" spans="1:5" ht="15.75" thickBot="1" x14ac:dyDescent="0.3">
      <c r="A17" s="273" t="s">
        <v>66</v>
      </c>
      <c r="B17" s="376">
        <f t="shared" ref="B17:C17" si="1">B16/$B$16*100</f>
        <v>100</v>
      </c>
      <c r="C17" s="377">
        <f t="shared" si="1"/>
        <v>151.68869309838473</v>
      </c>
      <c r="D17" s="377">
        <v>166.37298091042584</v>
      </c>
      <c r="E17" s="378">
        <f>E16/$B$16*100</f>
        <v>169.7503671071953</v>
      </c>
    </row>
    <row r="18" spans="1:5" ht="15.75" thickTop="1" x14ac:dyDescent="0.25">
      <c r="A18" s="329" t="s">
        <v>136</v>
      </c>
    </row>
    <row r="19" spans="1:5" s="461" customFormat="1" x14ac:dyDescent="0.25">
      <c r="A19" s="461" t="s">
        <v>208</v>
      </c>
    </row>
    <row r="20" spans="1:5" s="461" customFormat="1" x14ac:dyDescent="0.25">
      <c r="A20" s="461" t="s">
        <v>209</v>
      </c>
    </row>
  </sheetData>
  <mergeCells count="2">
    <mergeCell ref="A1:E1"/>
    <mergeCell ref="A2:A3"/>
  </mergeCells>
  <pageMargins left="0.70866141732283472" right="0.70866141732283472" top="0.74803149606299213" bottom="0.74803149606299213" header="0.31496062992125984" footer="0.31496062992125984"/>
  <pageSetup paperSize="9" scale="84"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E20"/>
  <sheetViews>
    <sheetView zoomScale="75" zoomScaleNormal="75" zoomScalePageLayoutView="75" workbookViewId="0">
      <selection activeCell="P33" sqref="P33"/>
    </sheetView>
  </sheetViews>
  <sheetFormatPr defaultRowHeight="15" x14ac:dyDescent="0.25"/>
  <cols>
    <col min="1" max="1" width="26.1640625" style="276" customWidth="1"/>
    <col min="2" max="5" width="14.33203125" style="276" customWidth="1"/>
    <col min="6" max="16384" width="9.33203125" style="276"/>
  </cols>
  <sheetData>
    <row r="1" spans="1:5" ht="32.25" customHeight="1" thickTop="1" x14ac:dyDescent="0.25">
      <c r="A1" s="548" t="s">
        <v>410</v>
      </c>
      <c r="B1" s="549"/>
      <c r="C1" s="549"/>
      <c r="D1" s="549"/>
      <c r="E1" s="550"/>
    </row>
    <row r="2" spans="1:5" x14ac:dyDescent="0.25">
      <c r="A2" s="543" t="s">
        <v>439</v>
      </c>
      <c r="B2" s="371" t="s">
        <v>457</v>
      </c>
      <c r="C2" s="371" t="s">
        <v>458</v>
      </c>
      <c r="D2" s="437" t="s">
        <v>456</v>
      </c>
      <c r="E2" s="372" t="s">
        <v>456</v>
      </c>
    </row>
    <row r="3" spans="1:5" x14ac:dyDescent="0.25">
      <c r="A3" s="544"/>
      <c r="B3" s="363" t="s">
        <v>430</v>
      </c>
      <c r="C3" s="364" t="s">
        <v>302</v>
      </c>
      <c r="D3" s="364" t="s">
        <v>431</v>
      </c>
      <c r="E3" s="365" t="s">
        <v>513</v>
      </c>
    </row>
    <row r="4" spans="1:5" x14ac:dyDescent="0.25">
      <c r="A4" s="271" t="s">
        <v>204</v>
      </c>
      <c r="B4" s="373">
        <v>224</v>
      </c>
      <c r="C4" s="374">
        <v>348</v>
      </c>
      <c r="D4" s="374">
        <v>348</v>
      </c>
      <c r="E4" s="306">
        <v>319</v>
      </c>
    </row>
    <row r="5" spans="1:5" x14ac:dyDescent="0.25">
      <c r="A5" s="271" t="s">
        <v>205</v>
      </c>
      <c r="B5" s="373">
        <v>20</v>
      </c>
      <c r="C5" s="374">
        <v>54</v>
      </c>
      <c r="D5" s="374">
        <v>58</v>
      </c>
      <c r="E5" s="306">
        <v>42</v>
      </c>
    </row>
    <row r="6" spans="1:5" x14ac:dyDescent="0.25">
      <c r="A6" s="271" t="s">
        <v>206</v>
      </c>
      <c r="B6" s="373">
        <v>29</v>
      </c>
      <c r="C6" s="374">
        <v>50</v>
      </c>
      <c r="D6" s="374">
        <v>71</v>
      </c>
      <c r="E6" s="306">
        <v>29</v>
      </c>
    </row>
    <row r="7" spans="1:5" x14ac:dyDescent="0.25">
      <c r="A7" s="271" t="s">
        <v>207</v>
      </c>
      <c r="B7" s="373">
        <v>25</v>
      </c>
      <c r="C7" s="374">
        <v>69</v>
      </c>
      <c r="D7" s="374">
        <v>57</v>
      </c>
      <c r="E7" s="306">
        <v>43</v>
      </c>
    </row>
    <row r="8" spans="1:5" x14ac:dyDescent="0.25">
      <c r="A8" s="271" t="s">
        <v>197</v>
      </c>
      <c r="B8" s="373">
        <v>43</v>
      </c>
      <c r="C8" s="374">
        <v>82</v>
      </c>
      <c r="D8" s="374">
        <v>81</v>
      </c>
      <c r="E8" s="306">
        <v>68</v>
      </c>
    </row>
    <row r="9" spans="1:5" x14ac:dyDescent="0.25">
      <c r="A9" s="271" t="s">
        <v>196</v>
      </c>
      <c r="B9" s="373">
        <v>17</v>
      </c>
      <c r="C9" s="374">
        <v>55</v>
      </c>
      <c r="D9" s="374">
        <v>38</v>
      </c>
      <c r="E9" s="306">
        <v>27</v>
      </c>
    </row>
    <row r="10" spans="1:5" x14ac:dyDescent="0.25">
      <c r="A10" s="271" t="s">
        <v>195</v>
      </c>
      <c r="B10" s="373">
        <v>60</v>
      </c>
      <c r="C10" s="374">
        <v>80</v>
      </c>
      <c r="D10" s="374">
        <v>89</v>
      </c>
      <c r="E10" s="306">
        <v>103</v>
      </c>
    </row>
    <row r="11" spans="1:5" x14ac:dyDescent="0.25">
      <c r="A11" s="271" t="s">
        <v>194</v>
      </c>
      <c r="B11" s="373">
        <v>34</v>
      </c>
      <c r="C11" s="374">
        <v>52</v>
      </c>
      <c r="D11" s="374">
        <v>63</v>
      </c>
      <c r="E11" s="306">
        <v>79</v>
      </c>
    </row>
    <row r="12" spans="1:5" x14ac:dyDescent="0.25">
      <c r="A12" s="271" t="s">
        <v>193</v>
      </c>
      <c r="B12" s="373">
        <v>137</v>
      </c>
      <c r="C12" s="374">
        <v>121</v>
      </c>
      <c r="D12" s="374">
        <v>208</v>
      </c>
      <c r="E12" s="306">
        <v>166</v>
      </c>
    </row>
    <row r="13" spans="1:5" x14ac:dyDescent="0.25">
      <c r="A13" s="271" t="s">
        <v>192</v>
      </c>
      <c r="B13" s="373">
        <v>49</v>
      </c>
      <c r="C13" s="374">
        <v>135</v>
      </c>
      <c r="D13" s="374">
        <v>219</v>
      </c>
      <c r="E13" s="306">
        <v>189</v>
      </c>
    </row>
    <row r="14" spans="1:5" x14ac:dyDescent="0.25">
      <c r="A14" s="271" t="s">
        <v>191</v>
      </c>
      <c r="B14" s="373">
        <v>19</v>
      </c>
      <c r="C14" s="374">
        <v>62</v>
      </c>
      <c r="D14" s="374">
        <v>61</v>
      </c>
      <c r="E14" s="306">
        <v>70</v>
      </c>
    </row>
    <row r="15" spans="1:5" x14ac:dyDescent="0.25">
      <c r="A15" s="271" t="s">
        <v>190</v>
      </c>
      <c r="B15" s="373">
        <v>81</v>
      </c>
      <c r="C15" s="374">
        <v>192</v>
      </c>
      <c r="D15" s="374">
        <v>197</v>
      </c>
      <c r="E15" s="306">
        <v>234</v>
      </c>
    </row>
    <row r="16" spans="1:5" ht="14.25" customHeight="1" x14ac:dyDescent="0.25">
      <c r="A16" s="272" t="s">
        <v>65</v>
      </c>
      <c r="B16" s="375">
        <f t="shared" ref="B16:E16" si="0">SUM(B4:B15)</f>
        <v>738</v>
      </c>
      <c r="C16" s="375">
        <f t="shared" si="0"/>
        <v>1300</v>
      </c>
      <c r="D16" s="440">
        <v>1490</v>
      </c>
      <c r="E16" s="307">
        <f t="shared" si="0"/>
        <v>1369</v>
      </c>
    </row>
    <row r="17" spans="1:5" ht="15.75" thickBot="1" x14ac:dyDescent="0.3">
      <c r="A17" s="273" t="s">
        <v>66</v>
      </c>
      <c r="B17" s="376">
        <f t="shared" ref="B17:C17" si="1">B16/$B$16*100</f>
        <v>100</v>
      </c>
      <c r="C17" s="377">
        <f t="shared" si="1"/>
        <v>176.15176151761517</v>
      </c>
      <c r="D17" s="377">
        <v>201.89701897018972</v>
      </c>
      <c r="E17" s="378">
        <f>E16/$B$16*100</f>
        <v>185.50135501355015</v>
      </c>
    </row>
    <row r="18" spans="1:5" ht="15.75" thickTop="1" x14ac:dyDescent="0.25">
      <c r="A18" s="329" t="s">
        <v>136</v>
      </c>
    </row>
    <row r="19" spans="1:5" s="240" customFormat="1" x14ac:dyDescent="0.25">
      <c r="A19" s="240" t="s">
        <v>208</v>
      </c>
      <c r="D19" s="430"/>
    </row>
    <row r="20" spans="1:5" s="240" customFormat="1" x14ac:dyDescent="0.25">
      <c r="A20" s="240" t="s">
        <v>209</v>
      </c>
      <c r="D20" s="430"/>
    </row>
  </sheetData>
  <mergeCells count="2">
    <mergeCell ref="A1:E1"/>
    <mergeCell ref="A2:A3"/>
  </mergeCells>
  <pageMargins left="0.70866141732283472" right="0.70866141732283472" top="0.74803149606299213" bottom="0.74803149606299213" header="0.31496062992125984" footer="0.31496062992125984"/>
  <pageSetup paperSize="9" scale="7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E22"/>
  <sheetViews>
    <sheetView zoomScale="75" zoomScaleNormal="75" zoomScalePageLayoutView="75" workbookViewId="0">
      <selection activeCell="K28" sqref="K28"/>
    </sheetView>
  </sheetViews>
  <sheetFormatPr defaultRowHeight="15" x14ac:dyDescent="0.25"/>
  <cols>
    <col min="1" max="1" width="33.5" style="461" bestFit="1" customWidth="1"/>
    <col min="2" max="5" width="16.5" style="461" customWidth="1"/>
    <col min="6" max="16384" width="9.33203125" style="461"/>
  </cols>
  <sheetData>
    <row r="1" spans="1:5" ht="32.25" customHeight="1" thickTop="1" x14ac:dyDescent="0.25">
      <c r="A1" s="551" t="s">
        <v>438</v>
      </c>
      <c r="B1" s="552"/>
      <c r="C1" s="552"/>
      <c r="D1" s="552"/>
      <c r="E1" s="553"/>
    </row>
    <row r="2" spans="1:5" x14ac:dyDescent="0.25">
      <c r="A2" s="562" t="s">
        <v>439</v>
      </c>
      <c r="B2" s="379" t="s">
        <v>456</v>
      </c>
      <c r="C2" s="379" t="s">
        <v>457</v>
      </c>
      <c r="D2" s="379" t="s">
        <v>458</v>
      </c>
      <c r="E2" s="579" t="s">
        <v>458</v>
      </c>
    </row>
    <row r="3" spans="1:5" x14ac:dyDescent="0.25">
      <c r="A3" s="563"/>
      <c r="B3" s="379" t="s">
        <v>304</v>
      </c>
      <c r="C3" s="379" t="s">
        <v>305</v>
      </c>
      <c r="D3" s="379" t="s">
        <v>321</v>
      </c>
      <c r="E3" s="579" t="s">
        <v>514</v>
      </c>
    </row>
    <row r="4" spans="1:5" x14ac:dyDescent="0.25">
      <c r="A4" s="264" t="s">
        <v>237</v>
      </c>
      <c r="B4" s="380">
        <v>15</v>
      </c>
      <c r="C4" s="380">
        <v>21</v>
      </c>
      <c r="D4" s="380">
        <v>40</v>
      </c>
      <c r="E4" s="580">
        <v>36</v>
      </c>
    </row>
    <row r="5" spans="1:5" x14ac:dyDescent="0.25">
      <c r="A5" s="264" t="s">
        <v>238</v>
      </c>
      <c r="B5" s="380">
        <v>7</v>
      </c>
      <c r="C5" s="380">
        <v>3</v>
      </c>
      <c r="D5" s="380">
        <v>6</v>
      </c>
      <c r="E5" s="580">
        <v>21</v>
      </c>
    </row>
    <row r="6" spans="1:5" x14ac:dyDescent="0.25">
      <c r="A6" s="264" t="s">
        <v>239</v>
      </c>
      <c r="B6" s="380">
        <v>19</v>
      </c>
      <c r="C6" s="380">
        <v>37</v>
      </c>
      <c r="D6" s="380">
        <v>58</v>
      </c>
      <c r="E6" s="580">
        <v>71</v>
      </c>
    </row>
    <row r="7" spans="1:5" x14ac:dyDescent="0.25">
      <c r="A7" s="264" t="s">
        <v>240</v>
      </c>
      <c r="B7" s="380">
        <v>15</v>
      </c>
      <c r="C7" s="380">
        <v>34</v>
      </c>
      <c r="D7" s="380">
        <v>51</v>
      </c>
      <c r="E7" s="580">
        <v>63</v>
      </c>
    </row>
    <row r="8" spans="1:5" x14ac:dyDescent="0.25">
      <c r="A8" s="264" t="s">
        <v>241</v>
      </c>
      <c r="B8" s="380">
        <v>16</v>
      </c>
      <c r="C8" s="380">
        <v>29</v>
      </c>
      <c r="D8" s="380">
        <v>31</v>
      </c>
      <c r="E8" s="580">
        <v>33</v>
      </c>
    </row>
    <row r="9" spans="1:5" x14ac:dyDescent="0.25">
      <c r="A9" s="264" t="s">
        <v>242</v>
      </c>
      <c r="B9" s="380">
        <v>8</v>
      </c>
      <c r="C9" s="380">
        <v>8</v>
      </c>
      <c r="D9" s="380">
        <v>15</v>
      </c>
      <c r="E9" s="580">
        <v>13</v>
      </c>
    </row>
    <row r="10" spans="1:5" x14ac:dyDescent="0.25">
      <c r="A10" s="264" t="s">
        <v>243</v>
      </c>
      <c r="B10" s="380">
        <v>10</v>
      </c>
      <c r="C10" s="380">
        <v>10</v>
      </c>
      <c r="D10" s="380">
        <v>21</v>
      </c>
      <c r="E10" s="580">
        <v>22</v>
      </c>
    </row>
    <row r="11" spans="1:5" x14ac:dyDescent="0.25">
      <c r="A11" s="264" t="s">
        <v>244</v>
      </c>
      <c r="B11" s="380">
        <v>12</v>
      </c>
      <c r="C11" s="380">
        <v>18</v>
      </c>
      <c r="D11" s="380">
        <v>26</v>
      </c>
      <c r="E11" s="580">
        <v>36</v>
      </c>
    </row>
    <row r="12" spans="1:5" x14ac:dyDescent="0.25">
      <c r="A12" s="264" t="s">
        <v>245</v>
      </c>
      <c r="B12" s="380">
        <v>8</v>
      </c>
      <c r="C12" s="380">
        <v>24</v>
      </c>
      <c r="D12" s="380">
        <v>51</v>
      </c>
      <c r="E12" s="580">
        <v>45</v>
      </c>
    </row>
    <row r="13" spans="1:5" x14ac:dyDescent="0.25">
      <c r="A13" s="264" t="s">
        <v>246</v>
      </c>
      <c r="B13" s="380">
        <v>16</v>
      </c>
      <c r="C13" s="380">
        <v>14</v>
      </c>
      <c r="D13" s="380">
        <v>30</v>
      </c>
      <c r="E13" s="580">
        <v>42</v>
      </c>
    </row>
    <row r="14" spans="1:5" x14ac:dyDescent="0.25">
      <c r="A14" s="264" t="s">
        <v>247</v>
      </c>
      <c r="B14" s="380">
        <v>7</v>
      </c>
      <c r="C14" s="380">
        <v>16</v>
      </c>
      <c r="D14" s="380">
        <v>25</v>
      </c>
      <c r="E14" s="580">
        <v>43</v>
      </c>
    </row>
    <row r="15" spans="1:5" x14ac:dyDescent="0.25">
      <c r="A15" s="264" t="s">
        <v>248</v>
      </c>
      <c r="B15" s="380">
        <v>8</v>
      </c>
      <c r="C15" s="380">
        <v>7</v>
      </c>
      <c r="D15" s="380">
        <v>13</v>
      </c>
      <c r="E15" s="580">
        <v>16</v>
      </c>
    </row>
    <row r="16" spans="1:5" x14ac:dyDescent="0.25">
      <c r="A16" s="264" t="s">
        <v>249</v>
      </c>
      <c r="B16" s="380">
        <v>7</v>
      </c>
      <c r="C16" s="380">
        <v>17</v>
      </c>
      <c r="D16" s="380">
        <v>14</v>
      </c>
      <c r="E16" s="580">
        <v>7</v>
      </c>
    </row>
    <row r="17" spans="1:5" x14ac:dyDescent="0.25">
      <c r="A17" s="264" t="s">
        <v>250</v>
      </c>
      <c r="B17" s="380">
        <v>6</v>
      </c>
      <c r="C17" s="380">
        <v>11</v>
      </c>
      <c r="D17" s="380">
        <v>9</v>
      </c>
      <c r="E17" s="580">
        <v>26</v>
      </c>
    </row>
    <row r="18" spans="1:5" x14ac:dyDescent="0.25">
      <c r="A18" s="264" t="s">
        <v>58</v>
      </c>
      <c r="B18" s="380">
        <v>14</v>
      </c>
      <c r="C18" s="380">
        <v>12</v>
      </c>
      <c r="D18" s="380">
        <v>68</v>
      </c>
      <c r="E18" s="580">
        <v>83</v>
      </c>
    </row>
    <row r="19" spans="1:5" ht="14.25" customHeight="1" x14ac:dyDescent="0.25">
      <c r="A19" s="459" t="s">
        <v>65</v>
      </c>
      <c r="B19" s="357">
        <f>SUM(B4:B18)</f>
        <v>168</v>
      </c>
      <c r="C19" s="357">
        <f t="shared" ref="C19:E19" si="0">SUM(C4:C18)</f>
        <v>261</v>
      </c>
      <c r="D19" s="357">
        <v>458</v>
      </c>
      <c r="E19" s="581">
        <f t="shared" si="0"/>
        <v>557</v>
      </c>
    </row>
    <row r="20" spans="1:5" ht="15.75" thickBot="1" x14ac:dyDescent="0.3">
      <c r="A20" s="268" t="s">
        <v>66</v>
      </c>
      <c r="B20" s="381">
        <f>(B19/$B$19)*100</f>
        <v>100</v>
      </c>
      <c r="C20" s="382">
        <f t="shared" ref="C20:E20" si="1">(C19/$B$19)*100</f>
        <v>155.35714285714286</v>
      </c>
      <c r="D20" s="382">
        <v>272.61904761904765</v>
      </c>
      <c r="E20" s="582">
        <f t="shared" si="1"/>
        <v>331.54761904761909</v>
      </c>
    </row>
    <row r="21" spans="1:5" ht="15.75" thickTop="1" x14ac:dyDescent="0.25">
      <c r="A21" s="270" t="s">
        <v>136</v>
      </c>
    </row>
    <row r="22" spans="1:5" x14ac:dyDescent="0.25">
      <c r="A22" s="461" t="s">
        <v>252</v>
      </c>
    </row>
  </sheetData>
  <mergeCells count="2">
    <mergeCell ref="A1:E1"/>
    <mergeCell ref="A2:A3"/>
  </mergeCells>
  <pageMargins left="0.70866141732283472" right="0.70866141732283472" top="0.74803149606299213" bottom="0.74803149606299213" header="0.31496062992125984" footer="0.31496062992125984"/>
  <pageSetup paperSize="9" scale="83"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E22"/>
  <sheetViews>
    <sheetView zoomScale="75" zoomScaleNormal="75" zoomScalePageLayoutView="75" workbookViewId="0">
      <selection activeCell="O31" sqref="O31"/>
    </sheetView>
  </sheetViews>
  <sheetFormatPr defaultRowHeight="15" x14ac:dyDescent="0.25"/>
  <cols>
    <col min="1" max="1" width="33.5" style="461" bestFit="1" customWidth="1"/>
    <col min="2" max="5" width="16.5" style="461" customWidth="1"/>
    <col min="6" max="16384" width="9.33203125" style="461"/>
  </cols>
  <sheetData>
    <row r="1" spans="1:5" ht="32.25" customHeight="1" thickTop="1" x14ac:dyDescent="0.25">
      <c r="A1" s="551" t="s">
        <v>437</v>
      </c>
      <c r="B1" s="552"/>
      <c r="C1" s="552"/>
      <c r="D1" s="552"/>
      <c r="E1" s="553"/>
    </row>
    <row r="2" spans="1:5" x14ac:dyDescent="0.25">
      <c r="A2" s="574" t="s">
        <v>439</v>
      </c>
      <c r="B2" s="379" t="s">
        <v>456</v>
      </c>
      <c r="C2" s="379" t="s">
        <v>457</v>
      </c>
      <c r="D2" s="379" t="s">
        <v>458</v>
      </c>
      <c r="E2" s="579" t="s">
        <v>458</v>
      </c>
    </row>
    <row r="3" spans="1:5" x14ac:dyDescent="0.25">
      <c r="A3" s="575"/>
      <c r="B3" s="379" t="s">
        <v>304</v>
      </c>
      <c r="C3" s="379" t="s">
        <v>305</v>
      </c>
      <c r="D3" s="379" t="s">
        <v>321</v>
      </c>
      <c r="E3" s="579" t="s">
        <v>514</v>
      </c>
    </row>
    <row r="4" spans="1:5" x14ac:dyDescent="0.25">
      <c r="A4" s="264" t="s">
        <v>237</v>
      </c>
      <c r="B4" s="380">
        <v>88</v>
      </c>
      <c r="C4" s="380">
        <v>112</v>
      </c>
      <c r="D4" s="380">
        <v>125</v>
      </c>
      <c r="E4" s="580">
        <v>164</v>
      </c>
    </row>
    <row r="5" spans="1:5" x14ac:dyDescent="0.25">
      <c r="A5" s="264" t="s">
        <v>238</v>
      </c>
      <c r="B5" s="380">
        <v>31</v>
      </c>
      <c r="C5" s="380">
        <v>32</v>
      </c>
      <c r="D5" s="380">
        <v>54</v>
      </c>
      <c r="E5" s="580">
        <v>72</v>
      </c>
    </row>
    <row r="6" spans="1:5" x14ac:dyDescent="0.25">
      <c r="A6" s="264" t="s">
        <v>239</v>
      </c>
      <c r="B6" s="380">
        <v>97</v>
      </c>
      <c r="C6" s="380">
        <v>144</v>
      </c>
      <c r="D6" s="380">
        <v>141</v>
      </c>
      <c r="E6" s="580">
        <v>179</v>
      </c>
    </row>
    <row r="7" spans="1:5" x14ac:dyDescent="0.25">
      <c r="A7" s="264" t="s">
        <v>240</v>
      </c>
      <c r="B7" s="380">
        <v>84</v>
      </c>
      <c r="C7" s="380">
        <v>59</v>
      </c>
      <c r="D7" s="380">
        <v>86</v>
      </c>
      <c r="E7" s="580">
        <v>106</v>
      </c>
    </row>
    <row r="8" spans="1:5" x14ac:dyDescent="0.25">
      <c r="A8" s="264" t="s">
        <v>241</v>
      </c>
      <c r="B8" s="380">
        <v>53</v>
      </c>
      <c r="C8" s="380">
        <v>86</v>
      </c>
      <c r="D8" s="380">
        <v>89</v>
      </c>
      <c r="E8" s="580">
        <v>102</v>
      </c>
    </row>
    <row r="9" spans="1:5" x14ac:dyDescent="0.25">
      <c r="A9" s="264" t="s">
        <v>242</v>
      </c>
      <c r="B9" s="380">
        <v>32</v>
      </c>
      <c r="C9" s="380">
        <v>23</v>
      </c>
      <c r="D9" s="380">
        <v>44</v>
      </c>
      <c r="E9" s="580">
        <v>49</v>
      </c>
    </row>
    <row r="10" spans="1:5" x14ac:dyDescent="0.25">
      <c r="A10" s="264" t="s">
        <v>243</v>
      </c>
      <c r="B10" s="380">
        <v>26</v>
      </c>
      <c r="C10" s="380">
        <v>39</v>
      </c>
      <c r="D10" s="380">
        <v>59</v>
      </c>
      <c r="E10" s="580">
        <v>67</v>
      </c>
    </row>
    <row r="11" spans="1:5" x14ac:dyDescent="0.25">
      <c r="A11" s="264" t="s">
        <v>244</v>
      </c>
      <c r="B11" s="380">
        <v>37</v>
      </c>
      <c r="C11" s="380">
        <v>42</v>
      </c>
      <c r="D11" s="380">
        <v>75</v>
      </c>
      <c r="E11" s="580">
        <v>94</v>
      </c>
    </row>
    <row r="12" spans="1:5" x14ac:dyDescent="0.25">
      <c r="A12" s="264" t="s">
        <v>245</v>
      </c>
      <c r="B12" s="380">
        <v>80</v>
      </c>
      <c r="C12" s="380">
        <v>88</v>
      </c>
      <c r="D12" s="380">
        <v>94</v>
      </c>
      <c r="E12" s="580">
        <v>152</v>
      </c>
    </row>
    <row r="13" spans="1:5" x14ac:dyDescent="0.25">
      <c r="A13" s="264" t="s">
        <v>246</v>
      </c>
      <c r="B13" s="380">
        <v>38</v>
      </c>
      <c r="C13" s="380">
        <v>55</v>
      </c>
      <c r="D13" s="380">
        <v>51</v>
      </c>
      <c r="E13" s="580">
        <v>71</v>
      </c>
    </row>
    <row r="14" spans="1:5" x14ac:dyDescent="0.25">
      <c r="A14" s="264" t="s">
        <v>247</v>
      </c>
      <c r="B14" s="380">
        <v>39</v>
      </c>
      <c r="C14" s="380">
        <v>68</v>
      </c>
      <c r="D14" s="380">
        <v>77</v>
      </c>
      <c r="E14" s="580">
        <v>97</v>
      </c>
    </row>
    <row r="15" spans="1:5" x14ac:dyDescent="0.25">
      <c r="A15" s="264" t="s">
        <v>248</v>
      </c>
      <c r="B15" s="380">
        <v>18</v>
      </c>
      <c r="C15" s="380">
        <v>24</v>
      </c>
      <c r="D15" s="380">
        <v>29</v>
      </c>
      <c r="E15" s="580">
        <v>43</v>
      </c>
    </row>
    <row r="16" spans="1:5" x14ac:dyDescent="0.25">
      <c r="A16" s="264" t="s">
        <v>249</v>
      </c>
      <c r="B16" s="380">
        <v>13</v>
      </c>
      <c r="C16" s="380">
        <v>27</v>
      </c>
      <c r="D16" s="380">
        <v>44</v>
      </c>
      <c r="E16" s="580">
        <v>34</v>
      </c>
    </row>
    <row r="17" spans="1:5" x14ac:dyDescent="0.25">
      <c r="A17" s="264" t="s">
        <v>250</v>
      </c>
      <c r="B17" s="380">
        <v>26</v>
      </c>
      <c r="C17" s="380">
        <v>22</v>
      </c>
      <c r="D17" s="380">
        <v>63</v>
      </c>
      <c r="E17" s="580">
        <v>65</v>
      </c>
    </row>
    <row r="18" spans="1:5" x14ac:dyDescent="0.25">
      <c r="A18" s="264" t="s">
        <v>58</v>
      </c>
      <c r="B18" s="380">
        <v>30</v>
      </c>
      <c r="C18" s="380">
        <v>110</v>
      </c>
      <c r="D18" s="380">
        <v>95</v>
      </c>
      <c r="E18" s="580">
        <v>75</v>
      </c>
    </row>
    <row r="19" spans="1:5" ht="14.25" customHeight="1" x14ac:dyDescent="0.25">
      <c r="A19" s="459" t="s">
        <v>65</v>
      </c>
      <c r="B19" s="357">
        <f>SUM(B4:B18)</f>
        <v>692</v>
      </c>
      <c r="C19" s="357">
        <f t="shared" ref="C19:E19" si="0">SUM(C4:C18)</f>
        <v>931</v>
      </c>
      <c r="D19" s="357">
        <v>1126</v>
      </c>
      <c r="E19" s="581">
        <f t="shared" si="0"/>
        <v>1370</v>
      </c>
    </row>
    <row r="20" spans="1:5" ht="15.75" thickBot="1" x14ac:dyDescent="0.3">
      <c r="A20" s="268" t="s">
        <v>66</v>
      </c>
      <c r="B20" s="381">
        <f>(B19/$B$19)*100</f>
        <v>100</v>
      </c>
      <c r="C20" s="382">
        <f t="shared" ref="C20:E20" si="1">(C19/$B$19)*100</f>
        <v>134.53757225433526</v>
      </c>
      <c r="D20" s="382">
        <v>162.71676300578036</v>
      </c>
      <c r="E20" s="582">
        <f t="shared" si="1"/>
        <v>197.97687861271675</v>
      </c>
    </row>
    <row r="21" spans="1:5" ht="15.75" thickTop="1" x14ac:dyDescent="0.25">
      <c r="A21" s="270" t="s">
        <v>136</v>
      </c>
    </row>
    <row r="22" spans="1:5" x14ac:dyDescent="0.25">
      <c r="A22" s="461" t="s">
        <v>252</v>
      </c>
    </row>
  </sheetData>
  <mergeCells count="2">
    <mergeCell ref="A1:E1"/>
    <mergeCell ref="A2:A3"/>
  </mergeCells>
  <pageMargins left="0.70866141732283472" right="0.70866141732283472" top="0.74803149606299213" bottom="0.74803149606299213" header="0.31496062992125984" footer="0.31496062992125984"/>
  <pageSetup paperSize="9" scale="83"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E22"/>
  <sheetViews>
    <sheetView zoomScale="75" zoomScaleNormal="75" zoomScalePageLayoutView="75" workbookViewId="0">
      <selection activeCell="K35" sqref="K35"/>
    </sheetView>
  </sheetViews>
  <sheetFormatPr defaultRowHeight="15" x14ac:dyDescent="0.25"/>
  <cols>
    <col min="1" max="1" width="33.5" style="461" bestFit="1" customWidth="1"/>
    <col min="2" max="5" width="16.5" style="461" customWidth="1"/>
    <col min="6" max="16384" width="9.33203125" style="461"/>
  </cols>
  <sheetData>
    <row r="1" spans="1:5" ht="32.25" customHeight="1" thickTop="1" x14ac:dyDescent="0.25">
      <c r="A1" s="551" t="s">
        <v>436</v>
      </c>
      <c r="B1" s="552"/>
      <c r="C1" s="552"/>
      <c r="D1" s="552"/>
      <c r="E1" s="553"/>
    </row>
    <row r="2" spans="1:5" x14ac:dyDescent="0.25">
      <c r="A2" s="574" t="s">
        <v>439</v>
      </c>
      <c r="B2" s="379" t="s">
        <v>456</v>
      </c>
      <c r="C2" s="379" t="s">
        <v>457</v>
      </c>
      <c r="D2" s="379" t="s">
        <v>458</v>
      </c>
      <c r="E2" s="579" t="s">
        <v>458</v>
      </c>
    </row>
    <row r="3" spans="1:5" x14ac:dyDescent="0.25">
      <c r="A3" s="575"/>
      <c r="B3" s="379" t="s">
        <v>304</v>
      </c>
      <c r="C3" s="379" t="s">
        <v>305</v>
      </c>
      <c r="D3" s="379" t="s">
        <v>321</v>
      </c>
      <c r="E3" s="579" t="s">
        <v>514</v>
      </c>
    </row>
    <row r="4" spans="1:5" x14ac:dyDescent="0.25">
      <c r="A4" s="264" t="s">
        <v>237</v>
      </c>
      <c r="B4" s="380">
        <v>64</v>
      </c>
      <c r="C4" s="380">
        <v>71</v>
      </c>
      <c r="D4" s="380">
        <v>122</v>
      </c>
      <c r="E4" s="580">
        <v>120</v>
      </c>
    </row>
    <row r="5" spans="1:5" x14ac:dyDescent="0.25">
      <c r="A5" s="264" t="s">
        <v>238</v>
      </c>
      <c r="B5" s="380">
        <v>25</v>
      </c>
      <c r="C5" s="380">
        <v>27</v>
      </c>
      <c r="D5" s="380">
        <v>53</v>
      </c>
      <c r="E5" s="580">
        <v>76</v>
      </c>
    </row>
    <row r="6" spans="1:5" x14ac:dyDescent="0.25">
      <c r="A6" s="264" t="s">
        <v>239</v>
      </c>
      <c r="B6" s="380">
        <v>81</v>
      </c>
      <c r="C6" s="380">
        <v>55</v>
      </c>
      <c r="D6" s="380">
        <v>83</v>
      </c>
      <c r="E6" s="580">
        <v>98</v>
      </c>
    </row>
    <row r="7" spans="1:5" x14ac:dyDescent="0.25">
      <c r="A7" s="264" t="s">
        <v>240</v>
      </c>
      <c r="B7" s="380">
        <v>51</v>
      </c>
      <c r="C7" s="380">
        <v>67</v>
      </c>
      <c r="D7" s="380">
        <v>77</v>
      </c>
      <c r="E7" s="580">
        <v>90</v>
      </c>
    </row>
    <row r="8" spans="1:5" x14ac:dyDescent="0.25">
      <c r="A8" s="264" t="s">
        <v>241</v>
      </c>
      <c r="B8" s="380">
        <v>44</v>
      </c>
      <c r="C8" s="380">
        <v>40</v>
      </c>
      <c r="D8" s="380">
        <v>49</v>
      </c>
      <c r="E8" s="580">
        <v>66</v>
      </c>
    </row>
    <row r="9" spans="1:5" x14ac:dyDescent="0.25">
      <c r="A9" s="264" t="s">
        <v>242</v>
      </c>
      <c r="B9" s="380">
        <v>22</v>
      </c>
      <c r="C9" s="380">
        <v>35</v>
      </c>
      <c r="D9" s="380">
        <v>17</v>
      </c>
      <c r="E9" s="580">
        <v>23</v>
      </c>
    </row>
    <row r="10" spans="1:5" x14ac:dyDescent="0.25">
      <c r="A10" s="264" t="s">
        <v>243</v>
      </c>
      <c r="B10" s="380">
        <v>53</v>
      </c>
      <c r="C10" s="380">
        <v>59</v>
      </c>
      <c r="D10" s="380">
        <v>87</v>
      </c>
      <c r="E10" s="580">
        <v>99</v>
      </c>
    </row>
    <row r="11" spans="1:5" x14ac:dyDescent="0.25">
      <c r="A11" s="264" t="s">
        <v>244</v>
      </c>
      <c r="B11" s="380">
        <v>28</v>
      </c>
      <c r="C11" s="380">
        <v>76</v>
      </c>
      <c r="D11" s="380">
        <v>48</v>
      </c>
      <c r="E11" s="580">
        <v>66</v>
      </c>
    </row>
    <row r="12" spans="1:5" x14ac:dyDescent="0.25">
      <c r="A12" s="264" t="s">
        <v>245</v>
      </c>
      <c r="B12" s="380">
        <v>64</v>
      </c>
      <c r="C12" s="380">
        <v>77</v>
      </c>
      <c r="D12" s="380">
        <v>70</v>
      </c>
      <c r="E12" s="580">
        <v>106</v>
      </c>
    </row>
    <row r="13" spans="1:5" x14ac:dyDescent="0.25">
      <c r="A13" s="264" t="s">
        <v>246</v>
      </c>
      <c r="B13" s="380">
        <v>37</v>
      </c>
      <c r="C13" s="380">
        <v>39</v>
      </c>
      <c r="D13" s="380">
        <v>47</v>
      </c>
      <c r="E13" s="580">
        <v>62</v>
      </c>
    </row>
    <row r="14" spans="1:5" x14ac:dyDescent="0.25">
      <c r="A14" s="264" t="s">
        <v>247</v>
      </c>
      <c r="B14" s="380">
        <v>188</v>
      </c>
      <c r="C14" s="380">
        <v>243</v>
      </c>
      <c r="D14" s="380">
        <v>213</v>
      </c>
      <c r="E14" s="580">
        <v>281</v>
      </c>
    </row>
    <row r="15" spans="1:5" x14ac:dyDescent="0.25">
      <c r="A15" s="264" t="s">
        <v>248</v>
      </c>
      <c r="B15" s="380">
        <v>25</v>
      </c>
      <c r="C15" s="380">
        <v>10</v>
      </c>
      <c r="D15" s="380">
        <v>19</v>
      </c>
      <c r="E15" s="580">
        <v>35</v>
      </c>
    </row>
    <row r="16" spans="1:5" x14ac:dyDescent="0.25">
      <c r="A16" s="264" t="s">
        <v>249</v>
      </c>
      <c r="B16" s="380">
        <v>32</v>
      </c>
      <c r="C16" s="380">
        <v>32</v>
      </c>
      <c r="D16" s="380">
        <v>42</v>
      </c>
      <c r="E16" s="580">
        <v>39</v>
      </c>
    </row>
    <row r="17" spans="1:5" x14ac:dyDescent="0.25">
      <c r="A17" s="264" t="s">
        <v>250</v>
      </c>
      <c r="B17" s="380">
        <v>31</v>
      </c>
      <c r="C17" s="380">
        <v>49</v>
      </c>
      <c r="D17" s="380">
        <v>69</v>
      </c>
      <c r="E17" s="580">
        <v>76</v>
      </c>
    </row>
    <row r="18" spans="1:5" x14ac:dyDescent="0.25">
      <c r="A18" s="264" t="s">
        <v>58</v>
      </c>
      <c r="B18" s="380">
        <v>136</v>
      </c>
      <c r="C18" s="380">
        <v>146</v>
      </c>
      <c r="D18" s="380">
        <v>189</v>
      </c>
      <c r="E18" s="580">
        <v>183</v>
      </c>
    </row>
    <row r="19" spans="1:5" ht="14.25" customHeight="1" x14ac:dyDescent="0.25">
      <c r="A19" s="459" t="s">
        <v>65</v>
      </c>
      <c r="B19" s="357">
        <f>SUM(B4:B18)</f>
        <v>881</v>
      </c>
      <c r="C19" s="357">
        <f t="shared" ref="C19:E19" si="0">SUM(C4:C18)</f>
        <v>1026</v>
      </c>
      <c r="D19" s="357">
        <v>1185</v>
      </c>
      <c r="E19" s="581">
        <f t="shared" si="0"/>
        <v>1420</v>
      </c>
    </row>
    <row r="20" spans="1:5" ht="15.75" thickBot="1" x14ac:dyDescent="0.3">
      <c r="A20" s="268" t="s">
        <v>66</v>
      </c>
      <c r="B20" s="381">
        <f>(B19/$B$19)*100</f>
        <v>100</v>
      </c>
      <c r="C20" s="382">
        <f t="shared" ref="C20:E20" si="1">(C19/$B$19)*100</f>
        <v>116.45856980703746</v>
      </c>
      <c r="D20" s="382">
        <v>134.50624290578887</v>
      </c>
      <c r="E20" s="582">
        <f t="shared" si="1"/>
        <v>161.18047673098752</v>
      </c>
    </row>
    <row r="21" spans="1:5" ht="15.75" thickTop="1" x14ac:dyDescent="0.25">
      <c r="A21" s="270" t="s">
        <v>136</v>
      </c>
    </row>
    <row r="22" spans="1:5" x14ac:dyDescent="0.25">
      <c r="A22" s="461" t="s">
        <v>252</v>
      </c>
    </row>
  </sheetData>
  <mergeCells count="2">
    <mergeCell ref="A1:E1"/>
    <mergeCell ref="A2:A3"/>
  </mergeCells>
  <pageMargins left="0.70866141732283472" right="0.70866141732283472" top="0.74803149606299213" bottom="0.74803149606299213" header="0.31496062992125984" footer="0.31496062992125984"/>
  <pageSetup paperSize="9" scale="8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E22"/>
  <sheetViews>
    <sheetView zoomScale="75" zoomScaleNormal="75" workbookViewId="0">
      <selection activeCell="K34" sqref="K34"/>
    </sheetView>
  </sheetViews>
  <sheetFormatPr defaultRowHeight="15" x14ac:dyDescent="0.25"/>
  <cols>
    <col min="1" max="1" width="33.5" style="461" bestFit="1" customWidth="1"/>
    <col min="2" max="5" width="16.5" style="461" customWidth="1"/>
    <col min="6" max="16384" width="9.33203125" style="461"/>
  </cols>
  <sheetData>
    <row r="1" spans="1:5" ht="32.25" customHeight="1" thickTop="1" x14ac:dyDescent="0.25">
      <c r="A1" s="551" t="s">
        <v>435</v>
      </c>
      <c r="B1" s="552"/>
      <c r="C1" s="552"/>
      <c r="D1" s="552"/>
      <c r="E1" s="553"/>
    </row>
    <row r="2" spans="1:5" x14ac:dyDescent="0.25">
      <c r="A2" s="574" t="s">
        <v>439</v>
      </c>
      <c r="B2" s="379" t="s">
        <v>456</v>
      </c>
      <c r="C2" s="379" t="s">
        <v>457</v>
      </c>
      <c r="D2" s="379" t="s">
        <v>458</v>
      </c>
      <c r="E2" s="579" t="s">
        <v>458</v>
      </c>
    </row>
    <row r="3" spans="1:5" x14ac:dyDescent="0.25">
      <c r="A3" s="575"/>
      <c r="B3" s="379" t="s">
        <v>304</v>
      </c>
      <c r="C3" s="379" t="s">
        <v>305</v>
      </c>
      <c r="D3" s="379" t="s">
        <v>321</v>
      </c>
      <c r="E3" s="579" t="s">
        <v>514</v>
      </c>
    </row>
    <row r="4" spans="1:5" x14ac:dyDescent="0.25">
      <c r="A4" s="264" t="s">
        <v>237</v>
      </c>
      <c r="B4" s="380">
        <v>46</v>
      </c>
      <c r="C4" s="380">
        <v>86</v>
      </c>
      <c r="D4" s="380">
        <v>58</v>
      </c>
      <c r="E4" s="580">
        <v>61</v>
      </c>
    </row>
    <row r="5" spans="1:5" x14ac:dyDescent="0.25">
      <c r="A5" s="264" t="s">
        <v>238</v>
      </c>
      <c r="B5" s="380">
        <v>7</v>
      </c>
      <c r="C5" s="380">
        <v>7</v>
      </c>
      <c r="D5" s="380">
        <v>7</v>
      </c>
      <c r="E5" s="580">
        <v>12</v>
      </c>
    </row>
    <row r="6" spans="1:5" x14ac:dyDescent="0.25">
      <c r="A6" s="264" t="s">
        <v>239</v>
      </c>
      <c r="B6" s="380">
        <v>28</v>
      </c>
      <c r="C6" s="380">
        <v>35</v>
      </c>
      <c r="D6" s="380">
        <v>34</v>
      </c>
      <c r="E6" s="580">
        <v>44</v>
      </c>
    </row>
    <row r="7" spans="1:5" x14ac:dyDescent="0.25">
      <c r="A7" s="264" t="s">
        <v>240</v>
      </c>
      <c r="B7" s="380">
        <v>23</v>
      </c>
      <c r="C7" s="380">
        <v>18</v>
      </c>
      <c r="D7" s="380">
        <v>28</v>
      </c>
      <c r="E7" s="580">
        <v>35</v>
      </c>
    </row>
    <row r="8" spans="1:5" x14ac:dyDescent="0.25">
      <c r="A8" s="264" t="s">
        <v>241</v>
      </c>
      <c r="B8" s="380">
        <v>52</v>
      </c>
      <c r="C8" s="380">
        <v>75</v>
      </c>
      <c r="D8" s="380">
        <v>61</v>
      </c>
      <c r="E8" s="580">
        <v>100</v>
      </c>
    </row>
    <row r="9" spans="1:5" x14ac:dyDescent="0.25">
      <c r="A9" s="264" t="s">
        <v>242</v>
      </c>
      <c r="B9" s="380">
        <v>5</v>
      </c>
      <c r="C9" s="380">
        <v>24</v>
      </c>
      <c r="D9" s="380">
        <v>22</v>
      </c>
      <c r="E9" s="580">
        <v>25</v>
      </c>
    </row>
    <row r="10" spans="1:5" x14ac:dyDescent="0.25">
      <c r="A10" s="264" t="s">
        <v>243</v>
      </c>
      <c r="B10" s="380">
        <v>62</v>
      </c>
      <c r="C10" s="380">
        <v>92</v>
      </c>
      <c r="D10" s="380">
        <v>97</v>
      </c>
      <c r="E10" s="580">
        <v>96</v>
      </c>
    </row>
    <row r="11" spans="1:5" x14ac:dyDescent="0.25">
      <c r="A11" s="264" t="s">
        <v>244</v>
      </c>
      <c r="B11" s="380">
        <v>30</v>
      </c>
      <c r="C11" s="380">
        <v>32</v>
      </c>
      <c r="D11" s="380">
        <v>36</v>
      </c>
      <c r="E11" s="580">
        <v>64</v>
      </c>
    </row>
    <row r="12" spans="1:5" x14ac:dyDescent="0.25">
      <c r="A12" s="264" t="s">
        <v>245</v>
      </c>
      <c r="B12" s="380">
        <v>42</v>
      </c>
      <c r="C12" s="380">
        <v>52</v>
      </c>
      <c r="D12" s="380">
        <v>66</v>
      </c>
      <c r="E12" s="580">
        <v>67</v>
      </c>
    </row>
    <row r="13" spans="1:5" x14ac:dyDescent="0.25">
      <c r="A13" s="264" t="s">
        <v>246</v>
      </c>
      <c r="B13" s="380">
        <v>32</v>
      </c>
      <c r="C13" s="380">
        <v>33</v>
      </c>
      <c r="D13" s="380">
        <v>36</v>
      </c>
      <c r="E13" s="580">
        <v>29</v>
      </c>
    </row>
    <row r="14" spans="1:5" x14ac:dyDescent="0.25">
      <c r="A14" s="264" t="s">
        <v>247</v>
      </c>
      <c r="B14" s="380">
        <v>117</v>
      </c>
      <c r="C14" s="380">
        <v>227</v>
      </c>
      <c r="D14" s="380">
        <v>231</v>
      </c>
      <c r="E14" s="580">
        <v>244</v>
      </c>
    </row>
    <row r="15" spans="1:5" x14ac:dyDescent="0.25">
      <c r="A15" s="264" t="s">
        <v>248</v>
      </c>
      <c r="B15" s="380">
        <v>9</v>
      </c>
      <c r="C15" s="380">
        <v>12</v>
      </c>
      <c r="D15" s="380">
        <v>20</v>
      </c>
      <c r="E15" s="580">
        <v>18</v>
      </c>
    </row>
    <row r="16" spans="1:5" x14ac:dyDescent="0.25">
      <c r="A16" s="264" t="s">
        <v>249</v>
      </c>
      <c r="B16" s="380">
        <v>10</v>
      </c>
      <c r="C16" s="380">
        <v>37</v>
      </c>
      <c r="D16" s="380">
        <v>23</v>
      </c>
      <c r="E16" s="580">
        <v>31</v>
      </c>
    </row>
    <row r="17" spans="1:5" x14ac:dyDescent="0.25">
      <c r="A17" s="264" t="s">
        <v>250</v>
      </c>
      <c r="B17" s="380">
        <v>20</v>
      </c>
      <c r="C17" s="380">
        <v>22</v>
      </c>
      <c r="D17" s="380">
        <v>30</v>
      </c>
      <c r="E17" s="580">
        <v>36</v>
      </c>
    </row>
    <row r="18" spans="1:5" x14ac:dyDescent="0.25">
      <c r="A18" s="264" t="s">
        <v>58</v>
      </c>
      <c r="B18" s="380">
        <v>87</v>
      </c>
      <c r="C18" s="380">
        <v>114</v>
      </c>
      <c r="D18" s="380">
        <v>175</v>
      </c>
      <c r="E18" s="580">
        <v>177</v>
      </c>
    </row>
    <row r="19" spans="1:5" ht="14.25" customHeight="1" x14ac:dyDescent="0.25">
      <c r="A19" s="459" t="s">
        <v>65</v>
      </c>
      <c r="B19" s="357">
        <f>SUM(B4:B18)</f>
        <v>570</v>
      </c>
      <c r="C19" s="357">
        <f t="shared" ref="C19:E19" si="0">SUM(C4:C18)</f>
        <v>866</v>
      </c>
      <c r="D19" s="357">
        <v>924</v>
      </c>
      <c r="E19" s="581">
        <f t="shared" si="0"/>
        <v>1039</v>
      </c>
    </row>
    <row r="20" spans="1:5" ht="15.75" thickBot="1" x14ac:dyDescent="0.3">
      <c r="A20" s="268" t="s">
        <v>66</v>
      </c>
      <c r="B20" s="381">
        <f>(B19/$B$19)*100</f>
        <v>100</v>
      </c>
      <c r="C20" s="382">
        <f t="shared" ref="C20:E20" si="1">(C19/$B$19)*100</f>
        <v>151.92982456140351</v>
      </c>
      <c r="D20" s="382">
        <v>162.10526315789474</v>
      </c>
      <c r="E20" s="582">
        <f t="shared" si="1"/>
        <v>182.28070175438594</v>
      </c>
    </row>
    <row r="21" spans="1:5" ht="15.75" thickTop="1" x14ac:dyDescent="0.25">
      <c r="A21" s="270" t="s">
        <v>136</v>
      </c>
    </row>
    <row r="22" spans="1:5" x14ac:dyDescent="0.25">
      <c r="A22" s="461" t="s">
        <v>252</v>
      </c>
    </row>
  </sheetData>
  <mergeCells count="2">
    <mergeCell ref="A1:E1"/>
    <mergeCell ref="A2:A3"/>
  </mergeCells>
  <pageMargins left="0.70866141732283472" right="0.70866141732283472" top="0.74803149606299213" bottom="0.74803149606299213" header="0.31496062992125984" footer="0.31496062992125984"/>
  <pageSetup paperSize="9" scale="8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E22"/>
  <sheetViews>
    <sheetView zoomScale="75" zoomScaleNormal="75" workbookViewId="0">
      <selection sqref="A1:E1"/>
    </sheetView>
  </sheetViews>
  <sheetFormatPr defaultRowHeight="15" x14ac:dyDescent="0.25"/>
  <cols>
    <col min="1" max="1" width="33.5" style="461" bestFit="1" customWidth="1"/>
    <col min="2" max="5" width="16.5" style="461" customWidth="1"/>
    <col min="6" max="16384" width="9.33203125" style="461"/>
  </cols>
  <sheetData>
    <row r="1" spans="1:5" ht="32.25" customHeight="1" thickTop="1" x14ac:dyDescent="0.25">
      <c r="A1" s="576" t="s">
        <v>434</v>
      </c>
      <c r="B1" s="577"/>
      <c r="C1" s="577"/>
      <c r="D1" s="577"/>
      <c r="E1" s="578"/>
    </row>
    <row r="2" spans="1:5" x14ac:dyDescent="0.25">
      <c r="A2" s="574" t="s">
        <v>439</v>
      </c>
      <c r="B2" s="379" t="s">
        <v>456</v>
      </c>
      <c r="C2" s="379" t="s">
        <v>457</v>
      </c>
      <c r="D2" s="379" t="s">
        <v>458</v>
      </c>
      <c r="E2" s="579" t="s">
        <v>458</v>
      </c>
    </row>
    <row r="3" spans="1:5" x14ac:dyDescent="0.25">
      <c r="A3" s="575"/>
      <c r="B3" s="379" t="s">
        <v>304</v>
      </c>
      <c r="C3" s="379" t="s">
        <v>305</v>
      </c>
      <c r="D3" s="379" t="s">
        <v>321</v>
      </c>
      <c r="E3" s="579" t="s">
        <v>514</v>
      </c>
    </row>
    <row r="4" spans="1:5" x14ac:dyDescent="0.25">
      <c r="A4" s="264" t="s">
        <v>237</v>
      </c>
      <c r="B4" s="380">
        <v>35</v>
      </c>
      <c r="C4" s="380">
        <v>68</v>
      </c>
      <c r="D4" s="380">
        <v>62</v>
      </c>
      <c r="E4" s="580">
        <v>96</v>
      </c>
    </row>
    <row r="5" spans="1:5" x14ac:dyDescent="0.25">
      <c r="A5" s="264" t="s">
        <v>238</v>
      </c>
      <c r="B5" s="380">
        <v>30</v>
      </c>
      <c r="C5" s="380">
        <v>20</v>
      </c>
      <c r="D5" s="380">
        <v>18</v>
      </c>
      <c r="E5" s="580">
        <v>33</v>
      </c>
    </row>
    <row r="6" spans="1:5" x14ac:dyDescent="0.25">
      <c r="A6" s="264" t="s">
        <v>239</v>
      </c>
      <c r="B6" s="380">
        <v>22</v>
      </c>
      <c r="C6" s="380">
        <v>50</v>
      </c>
      <c r="D6" s="380">
        <v>52</v>
      </c>
      <c r="E6" s="580">
        <v>101</v>
      </c>
    </row>
    <row r="7" spans="1:5" x14ac:dyDescent="0.25">
      <c r="A7" s="264" t="s">
        <v>240</v>
      </c>
      <c r="B7" s="380">
        <v>17</v>
      </c>
      <c r="C7" s="380">
        <v>50</v>
      </c>
      <c r="D7" s="380">
        <v>46</v>
      </c>
      <c r="E7" s="580">
        <v>79</v>
      </c>
    </row>
    <row r="8" spans="1:5" x14ac:dyDescent="0.25">
      <c r="A8" s="264" t="s">
        <v>241</v>
      </c>
      <c r="B8" s="380">
        <v>24</v>
      </c>
      <c r="C8" s="380">
        <v>54</v>
      </c>
      <c r="D8" s="380">
        <v>74</v>
      </c>
      <c r="E8" s="580">
        <v>105</v>
      </c>
    </row>
    <row r="9" spans="1:5" x14ac:dyDescent="0.25">
      <c r="A9" s="264" t="s">
        <v>242</v>
      </c>
      <c r="B9" s="380">
        <v>18</v>
      </c>
      <c r="C9" s="380">
        <v>30</v>
      </c>
      <c r="D9" s="380">
        <v>32</v>
      </c>
      <c r="E9" s="580">
        <v>58</v>
      </c>
    </row>
    <row r="10" spans="1:5" x14ac:dyDescent="0.25">
      <c r="A10" s="264" t="s">
        <v>243</v>
      </c>
      <c r="B10" s="380">
        <v>94</v>
      </c>
      <c r="C10" s="380">
        <v>167</v>
      </c>
      <c r="D10" s="380">
        <v>184</v>
      </c>
      <c r="E10" s="580">
        <v>277</v>
      </c>
    </row>
    <row r="11" spans="1:5" x14ac:dyDescent="0.25">
      <c r="A11" s="264" t="s">
        <v>244</v>
      </c>
      <c r="B11" s="380">
        <v>26</v>
      </c>
      <c r="C11" s="380">
        <v>35</v>
      </c>
      <c r="D11" s="380">
        <v>38</v>
      </c>
      <c r="E11" s="580">
        <v>49</v>
      </c>
    </row>
    <row r="12" spans="1:5" x14ac:dyDescent="0.25">
      <c r="A12" s="264" t="s">
        <v>245</v>
      </c>
      <c r="B12" s="380">
        <v>32</v>
      </c>
      <c r="C12" s="380">
        <v>78</v>
      </c>
      <c r="D12" s="380">
        <v>109</v>
      </c>
      <c r="E12" s="580">
        <v>82</v>
      </c>
    </row>
    <row r="13" spans="1:5" x14ac:dyDescent="0.25">
      <c r="A13" s="264" t="s">
        <v>246</v>
      </c>
      <c r="B13" s="380">
        <v>26</v>
      </c>
      <c r="C13" s="380">
        <v>41</v>
      </c>
      <c r="D13" s="380">
        <v>43</v>
      </c>
      <c r="E13" s="580">
        <v>59</v>
      </c>
    </row>
    <row r="14" spans="1:5" x14ac:dyDescent="0.25">
      <c r="A14" s="264" t="s">
        <v>247</v>
      </c>
      <c r="B14" s="380">
        <v>115</v>
      </c>
      <c r="C14" s="380">
        <v>203</v>
      </c>
      <c r="D14" s="380">
        <v>206</v>
      </c>
      <c r="E14" s="580">
        <v>263</v>
      </c>
    </row>
    <row r="15" spans="1:5" x14ac:dyDescent="0.25">
      <c r="A15" s="264" t="s">
        <v>248</v>
      </c>
      <c r="B15" s="380">
        <v>18</v>
      </c>
      <c r="C15" s="380">
        <v>17</v>
      </c>
      <c r="D15" s="380">
        <v>7</v>
      </c>
      <c r="E15" s="580">
        <v>28</v>
      </c>
    </row>
    <row r="16" spans="1:5" x14ac:dyDescent="0.25">
      <c r="A16" s="264" t="s">
        <v>249</v>
      </c>
      <c r="B16" s="380">
        <v>60</v>
      </c>
      <c r="C16" s="380">
        <v>75</v>
      </c>
      <c r="D16" s="380">
        <v>70</v>
      </c>
      <c r="E16" s="580">
        <v>111</v>
      </c>
    </row>
    <row r="17" spans="1:5" x14ac:dyDescent="0.25">
      <c r="A17" s="264" t="s">
        <v>250</v>
      </c>
      <c r="B17" s="380">
        <v>25</v>
      </c>
      <c r="C17" s="380">
        <v>44</v>
      </c>
      <c r="D17" s="380">
        <v>60</v>
      </c>
      <c r="E17" s="580">
        <v>57</v>
      </c>
    </row>
    <row r="18" spans="1:5" x14ac:dyDescent="0.25">
      <c r="A18" s="264" t="s">
        <v>58</v>
      </c>
      <c r="B18" s="380">
        <v>127</v>
      </c>
      <c r="C18" s="380">
        <v>163</v>
      </c>
      <c r="D18" s="380">
        <v>260</v>
      </c>
      <c r="E18" s="580">
        <v>256</v>
      </c>
    </row>
    <row r="19" spans="1:5" ht="14.25" customHeight="1" x14ac:dyDescent="0.25">
      <c r="A19" s="459" t="s">
        <v>65</v>
      </c>
      <c r="B19" s="357">
        <f>SUM(B4:B18)</f>
        <v>669</v>
      </c>
      <c r="C19" s="357">
        <f t="shared" ref="C19:E19" si="0">SUM(C4:C18)</f>
        <v>1095</v>
      </c>
      <c r="D19" s="357">
        <v>1261</v>
      </c>
      <c r="E19" s="581">
        <f t="shared" si="0"/>
        <v>1654</v>
      </c>
    </row>
    <row r="20" spans="1:5" ht="15.75" thickBot="1" x14ac:dyDescent="0.3">
      <c r="A20" s="268" t="s">
        <v>66</v>
      </c>
      <c r="B20" s="381">
        <f>(B19/$B$19)*100</f>
        <v>100</v>
      </c>
      <c r="C20" s="382">
        <f t="shared" ref="C20:E20" si="1">(C19/$B$19)*100</f>
        <v>163.67713004484307</v>
      </c>
      <c r="D20" s="382">
        <v>188.49028400597908</v>
      </c>
      <c r="E20" s="582">
        <f t="shared" si="1"/>
        <v>247.23467862481314</v>
      </c>
    </row>
    <row r="21" spans="1:5" ht="15.75" thickTop="1" x14ac:dyDescent="0.25">
      <c r="A21" s="270" t="s">
        <v>136</v>
      </c>
    </row>
    <row r="22" spans="1:5" x14ac:dyDescent="0.25">
      <c r="A22" s="461" t="s">
        <v>252</v>
      </c>
    </row>
  </sheetData>
  <mergeCells count="2">
    <mergeCell ref="A1:E1"/>
    <mergeCell ref="A2:A3"/>
  </mergeCells>
  <pageMargins left="0.70866141732283472" right="0.70866141732283472" top="0.74803149606299213" bottom="0.74803149606299213" header="0.31496062992125984" footer="0.31496062992125984"/>
  <pageSetup paperSize="9" scale="89"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9"/>
  <sheetViews>
    <sheetView zoomScale="75" zoomScaleNormal="75" zoomScalePageLayoutView="75" workbookViewId="0">
      <selection activeCell="AC16" sqref="AC16:AC17"/>
    </sheetView>
  </sheetViews>
  <sheetFormatPr defaultRowHeight="15" x14ac:dyDescent="0.25"/>
  <cols>
    <col min="1" max="1" width="46" style="387" customWidth="1"/>
    <col min="2" max="20" width="9.33203125" style="387"/>
    <col min="21" max="21" width="9.33203125" style="317"/>
    <col min="22" max="16384" width="9.33203125" style="387"/>
  </cols>
  <sheetData>
    <row r="1" spans="1:23" ht="16.5" thickTop="1" thickBot="1" x14ac:dyDescent="0.3">
      <c r="A1" s="467" t="s">
        <v>470</v>
      </c>
      <c r="B1" s="468"/>
      <c r="C1" s="468"/>
      <c r="D1" s="468"/>
      <c r="E1" s="468"/>
      <c r="F1" s="468"/>
      <c r="G1" s="468"/>
      <c r="H1" s="468"/>
      <c r="I1" s="468"/>
      <c r="J1" s="468"/>
      <c r="K1" s="468"/>
      <c r="L1" s="468"/>
      <c r="M1" s="468"/>
      <c r="N1" s="468"/>
      <c r="O1" s="468"/>
      <c r="P1" s="468"/>
      <c r="Q1" s="468"/>
      <c r="R1" s="468"/>
      <c r="S1" s="468"/>
      <c r="T1" s="468"/>
      <c r="U1" s="469"/>
    </row>
    <row r="2" spans="1:23" ht="15.75" thickBot="1" x14ac:dyDescent="0.3">
      <c r="A2" s="241" t="s">
        <v>50</v>
      </c>
      <c r="B2" s="242">
        <v>1991</v>
      </c>
      <c r="C2" s="243">
        <v>1999</v>
      </c>
      <c r="D2" s="242">
        <v>2000</v>
      </c>
      <c r="E2" s="243">
        <v>2001</v>
      </c>
      <c r="F2" s="242">
        <v>2002</v>
      </c>
      <c r="G2" s="243">
        <v>2003</v>
      </c>
      <c r="H2" s="242">
        <v>2004</v>
      </c>
      <c r="I2" s="243">
        <v>2005</v>
      </c>
      <c r="J2" s="242">
        <v>2006</v>
      </c>
      <c r="K2" s="244">
        <v>2007</v>
      </c>
      <c r="L2" s="242">
        <v>2008</v>
      </c>
      <c r="M2" s="242">
        <v>2009</v>
      </c>
      <c r="N2" s="242">
        <v>2010</v>
      </c>
      <c r="O2" s="242">
        <v>2011</v>
      </c>
      <c r="P2" s="242">
        <v>2012</v>
      </c>
      <c r="Q2" s="242">
        <v>2013</v>
      </c>
      <c r="R2" s="245">
        <v>2014</v>
      </c>
      <c r="S2" s="245">
        <v>2015</v>
      </c>
      <c r="T2" s="245">
        <v>2016</v>
      </c>
      <c r="U2" s="832">
        <v>2017</v>
      </c>
      <c r="V2" s="388"/>
      <c r="W2" s="389"/>
    </row>
    <row r="3" spans="1:23" x14ac:dyDescent="0.25">
      <c r="A3" s="390" t="s">
        <v>51</v>
      </c>
      <c r="B3" s="391">
        <v>1215</v>
      </c>
      <c r="C3" s="392">
        <v>2148</v>
      </c>
      <c r="D3" s="391">
        <v>1847</v>
      </c>
      <c r="E3" s="392">
        <v>2159</v>
      </c>
      <c r="F3" s="391">
        <v>1878</v>
      </c>
      <c r="G3" s="392">
        <v>2522</v>
      </c>
      <c r="H3" s="391">
        <v>2174</v>
      </c>
      <c r="I3" s="392">
        <v>2436</v>
      </c>
      <c r="J3" s="391">
        <v>3133</v>
      </c>
      <c r="K3" s="393">
        <v>3320</v>
      </c>
      <c r="L3" s="391">
        <v>3549</v>
      </c>
      <c r="M3" s="394">
        <v>3354</v>
      </c>
      <c r="N3" s="394">
        <v>3034.3991370010785</v>
      </c>
      <c r="O3" s="394">
        <v>3834.0043149946059</v>
      </c>
      <c r="P3" s="394">
        <v>3543</v>
      </c>
      <c r="Q3" s="394">
        <v>4212</v>
      </c>
      <c r="R3" s="395">
        <v>3894.9960260115604</v>
      </c>
      <c r="S3" s="395">
        <v>3161</v>
      </c>
      <c r="T3" s="395">
        <v>3412</v>
      </c>
      <c r="U3" s="833">
        <v>3522.1869413136415</v>
      </c>
      <c r="V3" s="416"/>
      <c r="W3" s="389"/>
    </row>
    <row r="4" spans="1:23" x14ac:dyDescent="0.25">
      <c r="A4" s="390" t="s">
        <v>52</v>
      </c>
      <c r="B4" s="391">
        <v>632</v>
      </c>
      <c r="C4" s="392">
        <v>681</v>
      </c>
      <c r="D4" s="391">
        <v>795</v>
      </c>
      <c r="E4" s="392">
        <v>881</v>
      </c>
      <c r="F4" s="391">
        <v>727</v>
      </c>
      <c r="G4" s="392">
        <v>918</v>
      </c>
      <c r="H4" s="391">
        <v>986</v>
      </c>
      <c r="I4" s="392">
        <v>1023</v>
      </c>
      <c r="J4" s="391">
        <v>1120</v>
      </c>
      <c r="K4" s="393">
        <v>1192</v>
      </c>
      <c r="L4" s="391">
        <v>1389</v>
      </c>
      <c r="M4" s="394">
        <v>1003.2294322132097</v>
      </c>
      <c r="N4" s="394">
        <v>949</v>
      </c>
      <c r="O4" s="394">
        <v>1006.0922459893047</v>
      </c>
      <c r="P4" s="394">
        <v>1012</v>
      </c>
      <c r="Q4" s="394">
        <v>940</v>
      </c>
      <c r="R4" s="395">
        <v>916</v>
      </c>
      <c r="S4" s="395">
        <v>903</v>
      </c>
      <c r="T4" s="395">
        <v>865</v>
      </c>
      <c r="U4" s="833">
        <v>803</v>
      </c>
      <c r="V4" s="416"/>
      <c r="W4" s="389"/>
    </row>
    <row r="5" spans="1:23" ht="15.75" thickBot="1" x14ac:dyDescent="0.3">
      <c r="A5" s="397" t="s">
        <v>8</v>
      </c>
      <c r="B5" s="398">
        <v>159</v>
      </c>
      <c r="C5" s="399">
        <v>361</v>
      </c>
      <c r="D5" s="398">
        <v>362</v>
      </c>
      <c r="E5" s="399">
        <v>312</v>
      </c>
      <c r="F5" s="398">
        <v>363</v>
      </c>
      <c r="G5" s="399">
        <v>506</v>
      </c>
      <c r="H5" s="398">
        <v>548</v>
      </c>
      <c r="I5" s="399">
        <v>557</v>
      </c>
      <c r="J5" s="398">
        <v>582</v>
      </c>
      <c r="K5" s="400">
        <v>624</v>
      </c>
      <c r="L5" s="398">
        <v>639</v>
      </c>
      <c r="M5" s="401">
        <v>657</v>
      </c>
      <c r="N5" s="401">
        <v>682</v>
      </c>
      <c r="O5" s="401">
        <v>893</v>
      </c>
      <c r="P5" s="401">
        <v>864</v>
      </c>
      <c r="Q5" s="401">
        <v>611</v>
      </c>
      <c r="R5" s="402">
        <v>745</v>
      </c>
      <c r="S5" s="402">
        <v>649</v>
      </c>
      <c r="T5" s="402">
        <v>842</v>
      </c>
      <c r="U5" s="834">
        <v>636</v>
      </c>
      <c r="V5" s="416"/>
      <c r="W5" s="389"/>
    </row>
    <row r="6" spans="1:23" x14ac:dyDescent="0.25">
      <c r="A6" s="390" t="s">
        <v>53</v>
      </c>
      <c r="B6" s="391">
        <v>2006</v>
      </c>
      <c r="C6" s="403">
        <v>3190</v>
      </c>
      <c r="D6" s="403">
        <v>3004</v>
      </c>
      <c r="E6" s="403">
        <v>3352</v>
      </c>
      <c r="F6" s="403">
        <v>2968</v>
      </c>
      <c r="G6" s="403">
        <v>3946</v>
      </c>
      <c r="H6" s="403">
        <v>3708</v>
      </c>
      <c r="I6" s="403">
        <v>4016</v>
      </c>
      <c r="J6" s="403">
        <v>4835</v>
      </c>
      <c r="K6" s="403">
        <v>5136</v>
      </c>
      <c r="L6" s="403">
        <v>5577</v>
      </c>
      <c r="M6" s="403">
        <v>5014.2294322132093</v>
      </c>
      <c r="N6" s="403">
        <v>4665.399137001079</v>
      </c>
      <c r="O6" s="403">
        <v>5733.0965609839104</v>
      </c>
      <c r="P6" s="403">
        <v>5419</v>
      </c>
      <c r="Q6" s="417">
        <v>5763</v>
      </c>
      <c r="R6" s="417">
        <v>5555.9960260115604</v>
      </c>
      <c r="S6" s="418">
        <v>4713</v>
      </c>
      <c r="T6" s="418">
        <v>5119</v>
      </c>
      <c r="U6" s="835">
        <f t="shared" ref="U6" si="0">SUM(U3:U5)</f>
        <v>4961.186941313641</v>
      </c>
      <c r="V6" s="416"/>
      <c r="W6" s="389"/>
    </row>
    <row r="7" spans="1:23" x14ac:dyDescent="0.25">
      <c r="A7" s="390" t="s">
        <v>54</v>
      </c>
      <c r="B7" s="391">
        <v>100</v>
      </c>
      <c r="C7" s="403">
        <v>159.02293120638086</v>
      </c>
      <c r="D7" s="403">
        <v>149.75074775672979</v>
      </c>
      <c r="E7" s="403">
        <v>167.098703888335</v>
      </c>
      <c r="F7" s="403">
        <v>147.95613160518442</v>
      </c>
      <c r="G7" s="403">
        <v>196.70987038883351</v>
      </c>
      <c r="H7" s="403">
        <v>184.8454636091725</v>
      </c>
      <c r="I7" s="403">
        <v>200.19940179461616</v>
      </c>
      <c r="J7" s="403">
        <v>241.02691924227321</v>
      </c>
      <c r="K7" s="403">
        <v>256.03190428713856</v>
      </c>
      <c r="L7" s="403">
        <v>278.01595214356934</v>
      </c>
      <c r="M7" s="403">
        <v>249.96158685011011</v>
      </c>
      <c r="N7" s="403">
        <v>232.57224012966495</v>
      </c>
      <c r="O7" s="403">
        <v>285.79743574196959</v>
      </c>
      <c r="P7" s="403">
        <v>270.13958125623134</v>
      </c>
      <c r="Q7" s="403">
        <v>287.28813559322032</v>
      </c>
      <c r="R7" s="403">
        <v>276.96889461672782</v>
      </c>
      <c r="S7" s="404">
        <v>234.94516450648058</v>
      </c>
      <c r="T7" s="404">
        <v>255.18444666001994</v>
      </c>
      <c r="U7" s="836">
        <f t="shared" ref="U7" si="1">(U6/$B$6)*100</f>
        <v>247.31739488103895</v>
      </c>
      <c r="V7" s="416"/>
      <c r="W7" s="389"/>
    </row>
    <row r="8" spans="1:23" ht="15.75" thickBot="1" x14ac:dyDescent="0.3">
      <c r="A8" s="405" t="s">
        <v>55</v>
      </c>
      <c r="B8" s="401">
        <v>44.223985890652557</v>
      </c>
      <c r="C8" s="401">
        <v>54.754548575351869</v>
      </c>
      <c r="D8" s="401">
        <v>51.981311645613424</v>
      </c>
      <c r="E8" s="401">
        <v>52.440550688360453</v>
      </c>
      <c r="F8" s="401">
        <v>53.009465976067148</v>
      </c>
      <c r="G8" s="401">
        <v>55.616631430584917</v>
      </c>
      <c r="H8" s="401">
        <v>53.283517746802701</v>
      </c>
      <c r="I8" s="401">
        <v>53.128720730255331</v>
      </c>
      <c r="J8" s="401">
        <v>56.012511584800741</v>
      </c>
      <c r="K8" s="401">
        <v>55.566374553716322</v>
      </c>
      <c r="L8" s="401">
        <v>57.798735620271536</v>
      </c>
      <c r="M8" s="401">
        <v>51.591116138490833</v>
      </c>
      <c r="N8" s="401">
        <v>47.58340616246636</v>
      </c>
      <c r="O8" s="401">
        <v>50.047044910235584</v>
      </c>
      <c r="P8" s="401">
        <v>48.701481707332825</v>
      </c>
      <c r="Q8" s="401">
        <v>51.956364947710064</v>
      </c>
      <c r="R8" s="401">
        <v>51.473286512303538</v>
      </c>
      <c r="S8" s="402">
        <v>46.511562104823994</v>
      </c>
      <c r="T8" s="402">
        <v>47.214536063456926</v>
      </c>
      <c r="U8" s="834">
        <f t="shared" ref="U8" si="2">(U6/U17)*100</f>
        <v>44.441572153144911</v>
      </c>
      <c r="V8" s="416"/>
      <c r="W8" s="389"/>
    </row>
    <row r="9" spans="1:23" x14ac:dyDescent="0.25">
      <c r="A9" s="406" t="s">
        <v>56</v>
      </c>
      <c r="B9" s="407">
        <v>817</v>
      </c>
      <c r="C9" s="408">
        <v>819</v>
      </c>
      <c r="D9" s="407">
        <v>937</v>
      </c>
      <c r="E9" s="408">
        <v>981</v>
      </c>
      <c r="F9" s="407">
        <v>850</v>
      </c>
      <c r="G9" s="408">
        <v>1009</v>
      </c>
      <c r="H9" s="407">
        <v>994</v>
      </c>
      <c r="I9" s="408">
        <v>1090</v>
      </c>
      <c r="J9" s="407">
        <v>1107</v>
      </c>
      <c r="K9" s="409">
        <v>1449</v>
      </c>
      <c r="L9" s="407">
        <v>1336</v>
      </c>
      <c r="M9" s="394">
        <v>1417.7125382262998</v>
      </c>
      <c r="N9" s="394">
        <v>1516</v>
      </c>
      <c r="O9" s="394">
        <v>1661</v>
      </c>
      <c r="P9" s="394">
        <v>1656.7878275570583</v>
      </c>
      <c r="Q9" s="394">
        <v>1500</v>
      </c>
      <c r="R9" s="395">
        <v>1501</v>
      </c>
      <c r="S9" s="395">
        <v>1625.5069124423962</v>
      </c>
      <c r="T9" s="395">
        <v>1393</v>
      </c>
      <c r="U9" s="833">
        <v>1536</v>
      </c>
      <c r="V9" s="416"/>
      <c r="W9" s="389"/>
    </row>
    <row r="10" spans="1:23" x14ac:dyDescent="0.25">
      <c r="A10" s="390" t="s">
        <v>44</v>
      </c>
      <c r="B10" s="391">
        <v>1305</v>
      </c>
      <c r="C10" s="392">
        <v>999</v>
      </c>
      <c r="D10" s="391">
        <v>996</v>
      </c>
      <c r="E10" s="392">
        <v>1062</v>
      </c>
      <c r="F10" s="391">
        <v>857</v>
      </c>
      <c r="G10" s="392">
        <v>982</v>
      </c>
      <c r="H10" s="391">
        <v>968</v>
      </c>
      <c r="I10" s="392">
        <v>1114</v>
      </c>
      <c r="J10" s="391">
        <v>1179</v>
      </c>
      <c r="K10" s="393">
        <v>1268</v>
      </c>
      <c r="L10" s="391">
        <v>1348</v>
      </c>
      <c r="M10" s="394">
        <v>1436.8673550436854</v>
      </c>
      <c r="N10" s="394">
        <v>1547.1485305798251</v>
      </c>
      <c r="O10" s="394">
        <v>1709</v>
      </c>
      <c r="P10" s="394">
        <v>1754.5309789343248</v>
      </c>
      <c r="Q10" s="394">
        <v>1487</v>
      </c>
      <c r="R10" s="395">
        <v>1372</v>
      </c>
      <c r="S10" s="395">
        <v>1524.2079131109388</v>
      </c>
      <c r="T10" s="395">
        <v>1531</v>
      </c>
      <c r="U10" s="833">
        <v>1578</v>
      </c>
      <c r="V10" s="416"/>
      <c r="W10" s="389"/>
    </row>
    <row r="11" spans="1:23" x14ac:dyDescent="0.25">
      <c r="A11" s="390" t="s">
        <v>57</v>
      </c>
      <c r="B11" s="391">
        <v>280</v>
      </c>
      <c r="C11" s="392">
        <v>258</v>
      </c>
      <c r="D11" s="391">
        <v>288</v>
      </c>
      <c r="E11" s="392">
        <v>265</v>
      </c>
      <c r="F11" s="391">
        <v>244</v>
      </c>
      <c r="G11" s="392">
        <v>332</v>
      </c>
      <c r="H11" s="391">
        <v>320</v>
      </c>
      <c r="I11" s="392">
        <v>380</v>
      </c>
      <c r="J11" s="391">
        <v>430</v>
      </c>
      <c r="K11" s="393">
        <v>383</v>
      </c>
      <c r="L11" s="391">
        <v>423</v>
      </c>
      <c r="M11" s="394">
        <v>492.36290322580652</v>
      </c>
      <c r="N11" s="394">
        <v>623.12903225806463</v>
      </c>
      <c r="O11" s="394">
        <v>676</v>
      </c>
      <c r="P11" s="394">
        <v>608.51635111876078</v>
      </c>
      <c r="Q11" s="394">
        <v>576</v>
      </c>
      <c r="R11" s="395">
        <v>525</v>
      </c>
      <c r="S11" s="395">
        <v>505.39419087136923</v>
      </c>
      <c r="T11" s="395">
        <v>496</v>
      </c>
      <c r="U11" s="833">
        <v>368</v>
      </c>
      <c r="V11" s="416"/>
      <c r="W11" s="389"/>
    </row>
    <row r="12" spans="1:23" x14ac:dyDescent="0.25">
      <c r="A12" s="390" t="s">
        <v>58</v>
      </c>
      <c r="B12" s="391" t="s">
        <v>59</v>
      </c>
      <c r="C12" s="392">
        <v>445</v>
      </c>
      <c r="D12" s="391">
        <v>453</v>
      </c>
      <c r="E12" s="392">
        <v>598</v>
      </c>
      <c r="F12" s="391">
        <v>535</v>
      </c>
      <c r="G12" s="392">
        <v>678</v>
      </c>
      <c r="H12" s="391">
        <v>860</v>
      </c>
      <c r="I12" s="392">
        <v>810</v>
      </c>
      <c r="J12" s="391">
        <v>930</v>
      </c>
      <c r="K12" s="393">
        <v>848</v>
      </c>
      <c r="L12" s="391">
        <v>826</v>
      </c>
      <c r="M12" s="394">
        <v>1199</v>
      </c>
      <c r="N12" s="394">
        <v>1241</v>
      </c>
      <c r="O12" s="394">
        <v>1486</v>
      </c>
      <c r="P12" s="394">
        <v>1440</v>
      </c>
      <c r="Q12" s="394">
        <v>1465</v>
      </c>
      <c r="R12" s="395">
        <v>1562</v>
      </c>
      <c r="S12" s="395">
        <v>1501</v>
      </c>
      <c r="T12" s="395">
        <v>2040</v>
      </c>
      <c r="U12" s="833">
        <v>2410</v>
      </c>
      <c r="V12" s="416"/>
      <c r="W12" s="389"/>
    </row>
    <row r="13" spans="1:23" ht="15.75" thickBot="1" x14ac:dyDescent="0.3">
      <c r="A13" s="397" t="s">
        <v>30</v>
      </c>
      <c r="B13" s="398">
        <v>128</v>
      </c>
      <c r="C13" s="399">
        <v>115</v>
      </c>
      <c r="D13" s="398">
        <v>101</v>
      </c>
      <c r="E13" s="399">
        <v>134</v>
      </c>
      <c r="F13" s="398">
        <v>145</v>
      </c>
      <c r="G13" s="399">
        <v>148</v>
      </c>
      <c r="H13" s="398">
        <v>109</v>
      </c>
      <c r="I13" s="399">
        <v>149</v>
      </c>
      <c r="J13" s="398">
        <v>151</v>
      </c>
      <c r="K13" s="400">
        <v>159</v>
      </c>
      <c r="L13" s="398">
        <v>139</v>
      </c>
      <c r="M13" s="401">
        <v>159</v>
      </c>
      <c r="N13" s="401">
        <v>212</v>
      </c>
      <c r="O13" s="401">
        <v>190.31818181818181</v>
      </c>
      <c r="P13" s="401">
        <v>248.13636363636365</v>
      </c>
      <c r="Q13" s="401">
        <v>301</v>
      </c>
      <c r="R13" s="402">
        <v>277.94468085106382</v>
      </c>
      <c r="S13" s="411">
        <v>263.85531914893619</v>
      </c>
      <c r="T13" s="411">
        <v>263</v>
      </c>
      <c r="U13" s="833">
        <v>310.20512820512823</v>
      </c>
      <c r="V13" s="416"/>
      <c r="W13" s="389"/>
    </row>
    <row r="14" spans="1:23" x14ac:dyDescent="0.25">
      <c r="A14" s="390" t="s">
        <v>60</v>
      </c>
      <c r="B14" s="391">
        <v>2530</v>
      </c>
      <c r="C14" s="403">
        <v>2636</v>
      </c>
      <c r="D14" s="403">
        <v>2775</v>
      </c>
      <c r="E14" s="403">
        <v>3040</v>
      </c>
      <c r="F14" s="403">
        <v>2631</v>
      </c>
      <c r="G14" s="403">
        <v>3149</v>
      </c>
      <c r="H14" s="403">
        <v>3251</v>
      </c>
      <c r="I14" s="403">
        <v>3543</v>
      </c>
      <c r="J14" s="403">
        <v>3797</v>
      </c>
      <c r="K14" s="403">
        <v>4107</v>
      </c>
      <c r="L14" s="403">
        <v>4072</v>
      </c>
      <c r="M14" s="403">
        <v>4704.9427964957922</v>
      </c>
      <c r="N14" s="403">
        <v>5139.2775628378895</v>
      </c>
      <c r="O14" s="403">
        <v>5722.318181818182</v>
      </c>
      <c r="P14" s="403">
        <v>5707.9715212465071</v>
      </c>
      <c r="Q14" s="417">
        <v>5329</v>
      </c>
      <c r="R14" s="417">
        <v>5237.9446808510638</v>
      </c>
      <c r="S14" s="418">
        <v>5419.9643355736398</v>
      </c>
      <c r="T14" s="418">
        <v>5723</v>
      </c>
      <c r="U14" s="835">
        <f t="shared" ref="U14" si="3">SUM(U9:U13)</f>
        <v>6202.2051282051279</v>
      </c>
      <c r="V14" s="416"/>
      <c r="W14" s="389"/>
    </row>
    <row r="15" spans="1:23" x14ac:dyDescent="0.25">
      <c r="A15" s="390" t="s">
        <v>54</v>
      </c>
      <c r="B15" s="391">
        <v>100</v>
      </c>
      <c r="C15" s="403">
        <v>104.18972332015809</v>
      </c>
      <c r="D15" s="403">
        <v>109.68379446640317</v>
      </c>
      <c r="E15" s="403">
        <v>120.15810276679841</v>
      </c>
      <c r="F15" s="403">
        <v>103.99209486166008</v>
      </c>
      <c r="G15" s="403">
        <v>124.46640316205533</v>
      </c>
      <c r="H15" s="403">
        <v>128.498023715415</v>
      </c>
      <c r="I15" s="403">
        <v>140.03952569169959</v>
      </c>
      <c r="J15" s="403">
        <v>150.07905138339922</v>
      </c>
      <c r="K15" s="403">
        <v>162.33201581027669</v>
      </c>
      <c r="L15" s="403">
        <v>160.94861660079053</v>
      </c>
      <c r="M15" s="403">
        <v>185.96611843856888</v>
      </c>
      <c r="N15" s="403">
        <v>203.13350050742645</v>
      </c>
      <c r="O15" s="403">
        <v>226.17858426158821</v>
      </c>
      <c r="P15" s="403">
        <v>225.61152257891331</v>
      </c>
      <c r="Q15" s="419">
        <v>210.63241106719369</v>
      </c>
      <c r="R15" s="419">
        <v>207.0333865949037</v>
      </c>
      <c r="S15" s="404">
        <v>214.22783935073676</v>
      </c>
      <c r="T15" s="404">
        <v>226.20553359683794</v>
      </c>
      <c r="U15" s="836">
        <f t="shared" ref="U15" si="4">(U14/$B$14)*100</f>
        <v>245.14644775514341</v>
      </c>
      <c r="V15" s="416"/>
      <c r="W15" s="389"/>
    </row>
    <row r="16" spans="1:23" ht="15.75" thickBot="1" x14ac:dyDescent="0.3">
      <c r="A16" s="405" t="s">
        <v>55</v>
      </c>
      <c r="B16" s="410">
        <v>55.776014109347436</v>
      </c>
      <c r="C16" s="410">
        <v>45.245451424648131</v>
      </c>
      <c r="D16" s="410">
        <v>48.018688354386576</v>
      </c>
      <c r="E16" s="410">
        <v>47.559449311639554</v>
      </c>
      <c r="F16" s="410">
        <v>46.990534023932845</v>
      </c>
      <c r="G16" s="410">
        <v>44.383368569415083</v>
      </c>
      <c r="H16" s="410">
        <v>46.716482253197299</v>
      </c>
      <c r="I16" s="410">
        <v>46.871279269744676</v>
      </c>
      <c r="J16" s="410">
        <v>43.987488415199259</v>
      </c>
      <c r="K16" s="410">
        <v>44.433625446283678</v>
      </c>
      <c r="L16" s="410">
        <v>42.201264379728471</v>
      </c>
      <c r="M16" s="410">
        <v>48.40888386150916</v>
      </c>
      <c r="N16" s="410">
        <v>52.41659383753364</v>
      </c>
      <c r="O16" s="410">
        <v>49.95295508976443</v>
      </c>
      <c r="P16" s="410">
        <v>51.298518292667183</v>
      </c>
      <c r="Q16" s="401">
        <v>48.043635052289943</v>
      </c>
      <c r="R16" s="401">
        <v>48.526713487696462</v>
      </c>
      <c r="S16" s="411">
        <v>53.488437895175998</v>
      </c>
      <c r="T16" s="411">
        <v>52.785463936543074</v>
      </c>
      <c r="U16" s="837">
        <f t="shared" ref="U16" si="5">(U14/U17)*100</f>
        <v>55.558427846855082</v>
      </c>
      <c r="V16" s="416"/>
      <c r="W16" s="389"/>
    </row>
    <row r="17" spans="1:23" x14ac:dyDescent="0.25">
      <c r="A17" s="236" t="s">
        <v>61</v>
      </c>
      <c r="B17" s="246">
        <v>4536</v>
      </c>
      <c r="C17" s="247">
        <v>5826</v>
      </c>
      <c r="D17" s="247">
        <v>5779</v>
      </c>
      <c r="E17" s="247">
        <v>6392</v>
      </c>
      <c r="F17" s="247">
        <v>5599</v>
      </c>
      <c r="G17" s="247">
        <v>7095</v>
      </c>
      <c r="H17" s="247">
        <v>6959</v>
      </c>
      <c r="I17" s="247">
        <v>7559</v>
      </c>
      <c r="J17" s="247">
        <v>8632</v>
      </c>
      <c r="K17" s="247">
        <v>9243</v>
      </c>
      <c r="L17" s="247">
        <v>9649</v>
      </c>
      <c r="M17" s="247">
        <v>9719.1722287090015</v>
      </c>
      <c r="N17" s="247">
        <v>9804.6766998389685</v>
      </c>
      <c r="O17" s="247">
        <v>11455.414742802091</v>
      </c>
      <c r="P17" s="247">
        <v>11126.971521246507</v>
      </c>
      <c r="Q17" s="247">
        <v>11092</v>
      </c>
      <c r="R17" s="247">
        <v>10793.940706862624</v>
      </c>
      <c r="S17" s="412">
        <v>10132.964335573641</v>
      </c>
      <c r="T17" s="412">
        <v>10842</v>
      </c>
      <c r="U17" s="838">
        <f t="shared" ref="U17" si="6">SUM(U6,U14)</f>
        <v>11163.39206951877</v>
      </c>
      <c r="V17" s="420"/>
      <c r="W17" s="389"/>
    </row>
    <row r="18" spans="1:23" ht="15.75" thickBot="1" x14ac:dyDescent="0.3">
      <c r="A18" s="249" t="s">
        <v>54</v>
      </c>
      <c r="B18" s="250">
        <v>100</v>
      </c>
      <c r="C18" s="251">
        <v>128.43915343915344</v>
      </c>
      <c r="D18" s="251">
        <v>127.40299823633157</v>
      </c>
      <c r="E18" s="251">
        <v>140.91710758377425</v>
      </c>
      <c r="F18" s="251">
        <v>123.43474426807761</v>
      </c>
      <c r="G18" s="251">
        <v>156.4153439153439</v>
      </c>
      <c r="H18" s="251">
        <v>153.41710758377425</v>
      </c>
      <c r="I18" s="251">
        <v>166.64462081128747</v>
      </c>
      <c r="J18" s="251">
        <v>190.29982363315696</v>
      </c>
      <c r="K18" s="251">
        <v>203.76984126984127</v>
      </c>
      <c r="L18" s="251">
        <v>212.7204585537919</v>
      </c>
      <c r="M18" s="251">
        <v>214.26746535954589</v>
      </c>
      <c r="N18" s="251">
        <v>216.15248456435117</v>
      </c>
      <c r="O18" s="251">
        <v>252.54441672844118</v>
      </c>
      <c r="P18" s="251">
        <v>245.30360496575193</v>
      </c>
      <c r="Q18" s="251">
        <v>244.53262786596119</v>
      </c>
      <c r="R18" s="251">
        <v>237.96165579503139</v>
      </c>
      <c r="S18" s="413">
        <v>223.38986630453354</v>
      </c>
      <c r="T18" s="413">
        <v>239.021164021164</v>
      </c>
      <c r="U18" s="839">
        <f t="shared" ref="U18" si="7">(U17/$B$17)*100</f>
        <v>246.10652710579299</v>
      </c>
      <c r="V18" s="420"/>
      <c r="W18" s="389"/>
    </row>
    <row r="19" spans="1:23" ht="15.75" thickBot="1" x14ac:dyDescent="0.3">
      <c r="A19" s="252" t="s">
        <v>113</v>
      </c>
      <c r="B19" s="247">
        <v>3904</v>
      </c>
      <c r="C19" s="247">
        <v>5145</v>
      </c>
      <c r="D19" s="247">
        <v>4984</v>
      </c>
      <c r="E19" s="247">
        <v>5511</v>
      </c>
      <c r="F19" s="247">
        <v>4872</v>
      </c>
      <c r="G19" s="247">
        <v>6177</v>
      </c>
      <c r="H19" s="247">
        <v>5973</v>
      </c>
      <c r="I19" s="247">
        <v>6536</v>
      </c>
      <c r="J19" s="247">
        <v>7512</v>
      </c>
      <c r="K19" s="247">
        <v>8051</v>
      </c>
      <c r="L19" s="247">
        <v>8260</v>
      </c>
      <c r="M19" s="247">
        <v>8715.9427964957922</v>
      </c>
      <c r="N19" s="247">
        <v>8855.6766998389685</v>
      </c>
      <c r="O19" s="247">
        <v>10449.322496812787</v>
      </c>
      <c r="P19" s="247">
        <v>10114.971521246507</v>
      </c>
      <c r="Q19" s="247">
        <v>10152</v>
      </c>
      <c r="R19" s="247">
        <v>9877.9407068626242</v>
      </c>
      <c r="S19" s="412">
        <v>9229.9643355736407</v>
      </c>
      <c r="T19" s="412">
        <v>9977</v>
      </c>
      <c r="U19" s="838">
        <f t="shared" ref="U19" si="8">U17-U4</f>
        <v>10360.39206951877</v>
      </c>
      <c r="V19" s="420"/>
      <c r="W19" s="389"/>
    </row>
    <row r="20" spans="1:23" ht="15.75" thickBot="1" x14ac:dyDescent="0.3">
      <c r="A20" s="253" t="s">
        <v>114</v>
      </c>
      <c r="B20" s="254">
        <v>100</v>
      </c>
      <c r="C20" s="255">
        <v>131.78790983606555</v>
      </c>
      <c r="D20" s="255">
        <v>127.6639344262295</v>
      </c>
      <c r="E20" s="255">
        <v>141.16290983606555</v>
      </c>
      <c r="F20" s="255">
        <v>124.79508196721312</v>
      </c>
      <c r="G20" s="255">
        <v>158.22233606557376</v>
      </c>
      <c r="H20" s="255">
        <v>152.9969262295082</v>
      </c>
      <c r="I20" s="255">
        <v>167.41803278688525</v>
      </c>
      <c r="J20" s="255">
        <v>192.41803278688525</v>
      </c>
      <c r="K20" s="255">
        <v>206.22438524590163</v>
      </c>
      <c r="L20" s="255">
        <v>211.57786885245901</v>
      </c>
      <c r="M20" s="255">
        <v>223.25673146761761</v>
      </c>
      <c r="N20" s="255">
        <v>226.83598104095717</v>
      </c>
      <c r="O20" s="255">
        <v>267.65682625032753</v>
      </c>
      <c r="P20" s="255">
        <v>259.09250822865027</v>
      </c>
      <c r="Q20" s="255">
        <v>260.04098360655735</v>
      </c>
      <c r="R20" s="255">
        <v>253.02102220447296</v>
      </c>
      <c r="S20" s="414">
        <v>236.42326679235759</v>
      </c>
      <c r="T20" s="414">
        <v>255.55840163934425</v>
      </c>
      <c r="U20" s="840">
        <f t="shared" ref="U20" si="9">(U19/$B$19)*100</f>
        <v>265.37889522332915</v>
      </c>
      <c r="V20" s="420"/>
      <c r="W20" s="389"/>
    </row>
    <row r="21" spans="1:23" ht="15.75" thickTop="1" x14ac:dyDescent="0.25">
      <c r="A21" s="256" t="s">
        <v>49</v>
      </c>
      <c r="B21" s="228"/>
      <c r="C21" s="228"/>
      <c r="D21" s="228"/>
      <c r="E21" s="228"/>
      <c r="F21" s="228"/>
      <c r="G21" s="228"/>
      <c r="H21" s="228"/>
      <c r="I21" s="228"/>
      <c r="J21" s="228"/>
      <c r="K21" s="228"/>
      <c r="L21" s="228"/>
      <c r="N21" s="415"/>
      <c r="O21" s="415"/>
      <c r="W21" s="389"/>
    </row>
    <row r="22" spans="1:23" x14ac:dyDescent="0.25">
      <c r="A22" s="465" t="s">
        <v>62</v>
      </c>
      <c r="B22" s="465"/>
      <c r="C22" s="465"/>
      <c r="D22" s="465"/>
      <c r="E22" s="465"/>
      <c r="F22" s="465"/>
      <c r="G22" s="465"/>
      <c r="H22" s="465"/>
      <c r="I22" s="465"/>
      <c r="J22" s="465"/>
      <c r="K22" s="465"/>
      <c r="L22" s="465"/>
      <c r="M22" s="466"/>
      <c r="N22" s="466"/>
      <c r="O22" s="466"/>
      <c r="P22" s="466"/>
      <c r="Q22" s="466"/>
      <c r="R22" s="466"/>
      <c r="S22" s="466"/>
      <c r="T22" s="466"/>
      <c r="U22" s="466"/>
      <c r="W22" s="389"/>
    </row>
    <row r="23" spans="1:23" ht="27.75" customHeight="1" x14ac:dyDescent="0.25">
      <c r="A23" s="465" t="s">
        <v>469</v>
      </c>
      <c r="B23" s="465"/>
      <c r="C23" s="465"/>
      <c r="D23" s="465"/>
      <c r="E23" s="465"/>
      <c r="F23" s="465"/>
      <c r="G23" s="465"/>
      <c r="H23" s="465"/>
      <c r="I23" s="465"/>
      <c r="J23" s="465"/>
      <c r="K23" s="465"/>
      <c r="L23" s="465"/>
      <c r="M23" s="466"/>
      <c r="N23" s="466"/>
      <c r="O23" s="466"/>
      <c r="P23" s="466"/>
      <c r="Q23" s="466"/>
      <c r="R23" s="466"/>
      <c r="S23" s="466"/>
      <c r="T23" s="466"/>
      <c r="U23" s="466"/>
      <c r="W23" s="389"/>
    </row>
    <row r="24" spans="1:23" ht="15" customHeight="1" x14ac:dyDescent="0.25">
      <c r="A24" s="465" t="s">
        <v>311</v>
      </c>
      <c r="B24" s="465"/>
      <c r="C24" s="465"/>
      <c r="D24" s="465"/>
      <c r="E24" s="465"/>
      <c r="F24" s="465"/>
      <c r="G24" s="465"/>
      <c r="H24" s="465"/>
      <c r="I24" s="465"/>
      <c r="J24" s="465"/>
      <c r="K24" s="465"/>
      <c r="L24" s="465"/>
      <c r="M24" s="466"/>
      <c r="N24" s="466"/>
      <c r="O24" s="466"/>
      <c r="P24" s="466"/>
      <c r="Q24" s="466"/>
      <c r="R24" s="466"/>
      <c r="S24" s="466"/>
      <c r="T24" s="466"/>
      <c r="U24" s="466"/>
      <c r="W24" s="389"/>
    </row>
    <row r="25" spans="1:23" ht="15.75" customHeight="1" x14ac:dyDescent="0.25">
      <c r="A25" s="465" t="s">
        <v>157</v>
      </c>
      <c r="B25" s="465"/>
      <c r="C25" s="465"/>
      <c r="D25" s="465"/>
      <c r="E25" s="465"/>
      <c r="F25" s="465"/>
      <c r="G25" s="465"/>
      <c r="H25" s="465"/>
      <c r="I25" s="465"/>
      <c r="J25" s="465"/>
      <c r="K25" s="465"/>
      <c r="L25" s="465"/>
      <c r="M25" s="466"/>
      <c r="N25" s="466"/>
      <c r="O25" s="466"/>
      <c r="P25" s="466"/>
      <c r="Q25" s="466"/>
      <c r="R25" s="466"/>
      <c r="S25" s="466"/>
      <c r="T25" s="466"/>
      <c r="U25" s="466"/>
      <c r="W25" s="389"/>
    </row>
    <row r="26" spans="1:23" ht="14.25" customHeight="1" x14ac:dyDescent="0.25">
      <c r="A26" s="465" t="s">
        <v>115</v>
      </c>
      <c r="B26" s="465"/>
      <c r="C26" s="465"/>
      <c r="D26" s="465"/>
      <c r="E26" s="465"/>
      <c r="F26" s="465"/>
      <c r="G26" s="465"/>
      <c r="H26" s="465"/>
      <c r="I26" s="465"/>
      <c r="J26" s="465"/>
      <c r="K26" s="465"/>
      <c r="L26" s="465"/>
      <c r="M26" s="466"/>
      <c r="N26" s="466"/>
      <c r="O26" s="466"/>
      <c r="P26" s="466"/>
      <c r="Q26" s="466"/>
      <c r="R26" s="466"/>
      <c r="S26" s="466"/>
      <c r="T26" s="466"/>
      <c r="U26" s="466"/>
      <c r="W26" s="389"/>
    </row>
    <row r="27" spans="1:23" s="421" customFormat="1" ht="25.5" customHeight="1" x14ac:dyDescent="0.25">
      <c r="A27" s="465" t="s">
        <v>310</v>
      </c>
      <c r="B27" s="465"/>
      <c r="C27" s="465"/>
      <c r="D27" s="465"/>
      <c r="E27" s="465"/>
      <c r="F27" s="465"/>
      <c r="G27" s="465"/>
      <c r="H27" s="465"/>
      <c r="I27" s="465"/>
      <c r="J27" s="465"/>
      <c r="K27" s="465"/>
      <c r="L27" s="465"/>
      <c r="M27" s="466"/>
      <c r="N27" s="466"/>
      <c r="O27" s="466"/>
      <c r="P27" s="466"/>
      <c r="Q27" s="466"/>
      <c r="R27" s="466"/>
      <c r="S27" s="466"/>
      <c r="T27" s="466"/>
      <c r="U27" s="466"/>
    </row>
    <row r="28" spans="1:23" x14ac:dyDescent="0.25">
      <c r="A28" s="470" t="s">
        <v>63</v>
      </c>
      <c r="B28" s="470"/>
      <c r="C28" s="470"/>
      <c r="D28" s="470"/>
      <c r="E28" s="470"/>
      <c r="F28" s="470"/>
      <c r="G28" s="470"/>
      <c r="H28" s="470"/>
      <c r="I28" s="470"/>
      <c r="J28" s="470"/>
      <c r="K28" s="470"/>
      <c r="L28" s="470"/>
      <c r="M28" s="471"/>
      <c r="N28" s="471"/>
      <c r="O28" s="471"/>
      <c r="P28" s="471"/>
      <c r="Q28" s="471"/>
      <c r="R28" s="471"/>
      <c r="S28" s="471"/>
      <c r="T28" s="471"/>
      <c r="U28" s="471"/>
      <c r="W28" s="389"/>
    </row>
    <row r="29" spans="1:23" ht="27" customHeight="1" x14ac:dyDescent="0.25">
      <c r="A29" s="465" t="s">
        <v>64</v>
      </c>
      <c r="B29" s="465"/>
      <c r="C29" s="465"/>
      <c r="D29" s="465"/>
      <c r="E29" s="465"/>
      <c r="F29" s="465"/>
      <c r="G29" s="465"/>
      <c r="H29" s="465"/>
      <c r="I29" s="465"/>
      <c r="J29" s="465"/>
      <c r="K29" s="465"/>
      <c r="L29" s="465"/>
      <c r="M29" s="466"/>
      <c r="N29" s="466"/>
      <c r="O29" s="466"/>
      <c r="P29" s="466"/>
      <c r="Q29" s="466"/>
      <c r="R29" s="466"/>
      <c r="S29" s="466"/>
      <c r="T29" s="466"/>
      <c r="U29" s="466"/>
      <c r="W29" s="389"/>
    </row>
  </sheetData>
  <mergeCells count="9">
    <mergeCell ref="A26:U26"/>
    <mergeCell ref="A27:U27"/>
    <mergeCell ref="A28:U28"/>
    <mergeCell ref="A29:U29"/>
    <mergeCell ref="A1:U1"/>
    <mergeCell ref="A23:U23"/>
    <mergeCell ref="A24:U24"/>
    <mergeCell ref="A22:U22"/>
    <mergeCell ref="A25:U25"/>
  </mergeCells>
  <pageMargins left="0.70866141732283472" right="0.70866141732283472" top="0.74803149606299213" bottom="0.74803149606299213" header="0.31496062992125984" footer="0.31496062992125984"/>
  <pageSetup paperSize="9" scale="58"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U37"/>
  <sheetViews>
    <sheetView zoomScale="75" zoomScaleNormal="75" workbookViewId="0">
      <selection sqref="A1:U1"/>
    </sheetView>
  </sheetViews>
  <sheetFormatPr defaultRowHeight="15.75" x14ac:dyDescent="0.25"/>
  <cols>
    <col min="1" max="1" width="29" style="147" customWidth="1"/>
    <col min="2" max="15" width="10.83203125" style="147" customWidth="1"/>
    <col min="16" max="16" width="10.83203125" style="212" customWidth="1"/>
    <col min="17" max="20" width="9.33203125" style="147"/>
    <col min="21" max="21" width="9.33203125" style="830"/>
    <col min="22" max="262" width="9.33203125" style="147"/>
    <col min="263" max="263" width="32.6640625" style="147" customWidth="1"/>
    <col min="264" max="275" width="10.83203125" style="147" customWidth="1"/>
    <col min="276" max="518" width="9.33203125" style="147"/>
    <col min="519" max="519" width="32.6640625" style="147" customWidth="1"/>
    <col min="520" max="531" width="10.83203125" style="147" customWidth="1"/>
    <col min="532" max="774" width="9.33203125" style="147"/>
    <col min="775" max="775" width="32.6640625" style="147" customWidth="1"/>
    <col min="776" max="787" width="10.83203125" style="147" customWidth="1"/>
    <col min="788" max="1030" width="9.33203125" style="147"/>
    <col min="1031" max="1031" width="32.6640625" style="147" customWidth="1"/>
    <col min="1032" max="1043" width="10.83203125" style="147" customWidth="1"/>
    <col min="1044" max="1286" width="9.33203125" style="147"/>
    <col min="1287" max="1287" width="32.6640625" style="147" customWidth="1"/>
    <col min="1288" max="1299" width="10.83203125" style="147" customWidth="1"/>
    <col min="1300" max="1542" width="9.33203125" style="147"/>
    <col min="1543" max="1543" width="32.6640625" style="147" customWidth="1"/>
    <col min="1544" max="1555" width="10.83203125" style="147" customWidth="1"/>
    <col min="1556" max="1798" width="9.33203125" style="147"/>
    <col min="1799" max="1799" width="32.6640625" style="147" customWidth="1"/>
    <col min="1800" max="1811" width="10.83203125" style="147" customWidth="1"/>
    <col min="1812" max="2054" width="9.33203125" style="147"/>
    <col min="2055" max="2055" width="32.6640625" style="147" customWidth="1"/>
    <col min="2056" max="2067" width="10.83203125" style="147" customWidth="1"/>
    <col min="2068" max="2310" width="9.33203125" style="147"/>
    <col min="2311" max="2311" width="32.6640625" style="147" customWidth="1"/>
    <col min="2312" max="2323" width="10.83203125" style="147" customWidth="1"/>
    <col min="2324" max="2566" width="9.33203125" style="147"/>
    <col min="2567" max="2567" width="32.6640625" style="147" customWidth="1"/>
    <col min="2568" max="2579" width="10.83203125" style="147" customWidth="1"/>
    <col min="2580" max="2822" width="9.33203125" style="147"/>
    <col min="2823" max="2823" width="32.6640625" style="147" customWidth="1"/>
    <col min="2824" max="2835" width="10.83203125" style="147" customWidth="1"/>
    <col min="2836" max="3078" width="9.33203125" style="147"/>
    <col min="3079" max="3079" width="32.6640625" style="147" customWidth="1"/>
    <col min="3080" max="3091" width="10.83203125" style="147" customWidth="1"/>
    <col min="3092" max="3334" width="9.33203125" style="147"/>
    <col min="3335" max="3335" width="32.6640625" style="147" customWidth="1"/>
    <col min="3336" max="3347" width="10.83203125" style="147" customWidth="1"/>
    <col min="3348" max="3590" width="9.33203125" style="147"/>
    <col min="3591" max="3591" width="32.6640625" style="147" customWidth="1"/>
    <col min="3592" max="3603" width="10.83203125" style="147" customWidth="1"/>
    <col min="3604" max="3846" width="9.33203125" style="147"/>
    <col min="3847" max="3847" width="32.6640625" style="147" customWidth="1"/>
    <col min="3848" max="3859" width="10.83203125" style="147" customWidth="1"/>
    <col min="3860" max="4102" width="9.33203125" style="147"/>
    <col min="4103" max="4103" width="32.6640625" style="147" customWidth="1"/>
    <col min="4104" max="4115" width="10.83203125" style="147" customWidth="1"/>
    <col min="4116" max="4358" width="9.33203125" style="147"/>
    <col min="4359" max="4359" width="32.6640625" style="147" customWidth="1"/>
    <col min="4360" max="4371" width="10.83203125" style="147" customWidth="1"/>
    <col min="4372" max="4614" width="9.33203125" style="147"/>
    <col min="4615" max="4615" width="32.6640625" style="147" customWidth="1"/>
    <col min="4616" max="4627" width="10.83203125" style="147" customWidth="1"/>
    <col min="4628" max="4870" width="9.33203125" style="147"/>
    <col min="4871" max="4871" width="32.6640625" style="147" customWidth="1"/>
    <col min="4872" max="4883" width="10.83203125" style="147" customWidth="1"/>
    <col min="4884" max="5126" width="9.33203125" style="147"/>
    <col min="5127" max="5127" width="32.6640625" style="147" customWidth="1"/>
    <col min="5128" max="5139" width="10.83203125" style="147" customWidth="1"/>
    <col min="5140" max="5382" width="9.33203125" style="147"/>
    <col min="5383" max="5383" width="32.6640625" style="147" customWidth="1"/>
    <col min="5384" max="5395" width="10.83203125" style="147" customWidth="1"/>
    <col min="5396" max="5638" width="9.33203125" style="147"/>
    <col min="5639" max="5639" width="32.6640625" style="147" customWidth="1"/>
    <col min="5640" max="5651" width="10.83203125" style="147" customWidth="1"/>
    <col min="5652" max="5894" width="9.33203125" style="147"/>
    <col min="5895" max="5895" width="32.6640625" style="147" customWidth="1"/>
    <col min="5896" max="5907" width="10.83203125" style="147" customWidth="1"/>
    <col min="5908" max="6150" width="9.33203125" style="147"/>
    <col min="6151" max="6151" width="32.6640625" style="147" customWidth="1"/>
    <col min="6152" max="6163" width="10.83203125" style="147" customWidth="1"/>
    <col min="6164" max="6406" width="9.33203125" style="147"/>
    <col min="6407" max="6407" width="32.6640625" style="147" customWidth="1"/>
    <col min="6408" max="6419" width="10.83203125" style="147" customWidth="1"/>
    <col min="6420" max="6662" width="9.33203125" style="147"/>
    <col min="6663" max="6663" width="32.6640625" style="147" customWidth="1"/>
    <col min="6664" max="6675" width="10.83203125" style="147" customWidth="1"/>
    <col min="6676" max="6918" width="9.33203125" style="147"/>
    <col min="6919" max="6919" width="32.6640625" style="147" customWidth="1"/>
    <col min="6920" max="6931" width="10.83203125" style="147" customWidth="1"/>
    <col min="6932" max="7174" width="9.33203125" style="147"/>
    <col min="7175" max="7175" width="32.6640625" style="147" customWidth="1"/>
    <col min="7176" max="7187" width="10.83203125" style="147" customWidth="1"/>
    <col min="7188" max="7430" width="9.33203125" style="147"/>
    <col min="7431" max="7431" width="32.6640625" style="147" customWidth="1"/>
    <col min="7432" max="7443" width="10.83203125" style="147" customWidth="1"/>
    <col min="7444" max="7686" width="9.33203125" style="147"/>
    <col min="7687" max="7687" width="32.6640625" style="147" customWidth="1"/>
    <col min="7688" max="7699" width="10.83203125" style="147" customWidth="1"/>
    <col min="7700" max="7942" width="9.33203125" style="147"/>
    <col min="7943" max="7943" width="32.6640625" style="147" customWidth="1"/>
    <col min="7944" max="7955" width="10.83203125" style="147" customWidth="1"/>
    <col min="7956" max="8198" width="9.33203125" style="147"/>
    <col min="8199" max="8199" width="32.6640625" style="147" customWidth="1"/>
    <col min="8200" max="8211" width="10.83203125" style="147" customWidth="1"/>
    <col min="8212" max="8454" width="9.33203125" style="147"/>
    <col min="8455" max="8455" width="32.6640625" style="147" customWidth="1"/>
    <col min="8456" max="8467" width="10.83203125" style="147" customWidth="1"/>
    <col min="8468" max="8710" width="9.33203125" style="147"/>
    <col min="8711" max="8711" width="32.6640625" style="147" customWidth="1"/>
    <col min="8712" max="8723" width="10.83203125" style="147" customWidth="1"/>
    <col min="8724" max="8966" width="9.33203125" style="147"/>
    <col min="8967" max="8967" width="32.6640625" style="147" customWidth="1"/>
    <col min="8968" max="8979" width="10.83203125" style="147" customWidth="1"/>
    <col min="8980" max="9222" width="9.33203125" style="147"/>
    <col min="9223" max="9223" width="32.6640625" style="147" customWidth="1"/>
    <col min="9224" max="9235" width="10.83203125" style="147" customWidth="1"/>
    <col min="9236" max="9478" width="9.33203125" style="147"/>
    <col min="9479" max="9479" width="32.6640625" style="147" customWidth="1"/>
    <col min="9480" max="9491" width="10.83203125" style="147" customWidth="1"/>
    <col min="9492" max="9734" width="9.33203125" style="147"/>
    <col min="9735" max="9735" width="32.6640625" style="147" customWidth="1"/>
    <col min="9736" max="9747" width="10.83203125" style="147" customWidth="1"/>
    <col min="9748" max="9990" width="9.33203125" style="147"/>
    <col min="9991" max="9991" width="32.6640625" style="147" customWidth="1"/>
    <col min="9992" max="10003" width="10.83203125" style="147" customWidth="1"/>
    <col min="10004" max="10246" width="9.33203125" style="147"/>
    <col min="10247" max="10247" width="32.6640625" style="147" customWidth="1"/>
    <col min="10248" max="10259" width="10.83203125" style="147" customWidth="1"/>
    <col min="10260" max="10502" width="9.33203125" style="147"/>
    <col min="10503" max="10503" width="32.6640625" style="147" customWidth="1"/>
    <col min="10504" max="10515" width="10.83203125" style="147" customWidth="1"/>
    <col min="10516" max="10758" width="9.33203125" style="147"/>
    <col min="10759" max="10759" width="32.6640625" style="147" customWidth="1"/>
    <col min="10760" max="10771" width="10.83203125" style="147" customWidth="1"/>
    <col min="10772" max="11014" width="9.33203125" style="147"/>
    <col min="11015" max="11015" width="32.6640625" style="147" customWidth="1"/>
    <col min="11016" max="11027" width="10.83203125" style="147" customWidth="1"/>
    <col min="11028" max="11270" width="9.33203125" style="147"/>
    <col min="11271" max="11271" width="32.6640625" style="147" customWidth="1"/>
    <col min="11272" max="11283" width="10.83203125" style="147" customWidth="1"/>
    <col min="11284" max="11526" width="9.33203125" style="147"/>
    <col min="11527" max="11527" width="32.6640625" style="147" customWidth="1"/>
    <col min="11528" max="11539" width="10.83203125" style="147" customWidth="1"/>
    <col min="11540" max="11782" width="9.33203125" style="147"/>
    <col min="11783" max="11783" width="32.6640625" style="147" customWidth="1"/>
    <col min="11784" max="11795" width="10.83203125" style="147" customWidth="1"/>
    <col min="11796" max="12038" width="9.33203125" style="147"/>
    <col min="12039" max="12039" width="32.6640625" style="147" customWidth="1"/>
    <col min="12040" max="12051" width="10.83203125" style="147" customWidth="1"/>
    <col min="12052" max="12294" width="9.33203125" style="147"/>
    <col min="12295" max="12295" width="32.6640625" style="147" customWidth="1"/>
    <col min="12296" max="12307" width="10.83203125" style="147" customWidth="1"/>
    <col min="12308" max="12550" width="9.33203125" style="147"/>
    <col min="12551" max="12551" width="32.6640625" style="147" customWidth="1"/>
    <col min="12552" max="12563" width="10.83203125" style="147" customWidth="1"/>
    <col min="12564" max="12806" width="9.33203125" style="147"/>
    <col min="12807" max="12807" width="32.6640625" style="147" customWidth="1"/>
    <col min="12808" max="12819" width="10.83203125" style="147" customWidth="1"/>
    <col min="12820" max="13062" width="9.33203125" style="147"/>
    <col min="13063" max="13063" width="32.6640625" style="147" customWidth="1"/>
    <col min="13064" max="13075" width="10.83203125" style="147" customWidth="1"/>
    <col min="13076" max="13318" width="9.33203125" style="147"/>
    <col min="13319" max="13319" width="32.6640625" style="147" customWidth="1"/>
    <col min="13320" max="13331" width="10.83203125" style="147" customWidth="1"/>
    <col min="13332" max="13574" width="9.33203125" style="147"/>
    <col min="13575" max="13575" width="32.6640625" style="147" customWidth="1"/>
    <col min="13576" max="13587" width="10.83203125" style="147" customWidth="1"/>
    <col min="13588" max="13830" width="9.33203125" style="147"/>
    <col min="13831" max="13831" width="32.6640625" style="147" customWidth="1"/>
    <col min="13832" max="13843" width="10.83203125" style="147" customWidth="1"/>
    <col min="13844" max="14086" width="9.33203125" style="147"/>
    <col min="14087" max="14087" width="32.6640625" style="147" customWidth="1"/>
    <col min="14088" max="14099" width="10.83203125" style="147" customWidth="1"/>
    <col min="14100" max="14342" width="9.33203125" style="147"/>
    <col min="14343" max="14343" width="32.6640625" style="147" customWidth="1"/>
    <col min="14344" max="14355" width="10.83203125" style="147" customWidth="1"/>
    <col min="14356" max="14598" width="9.33203125" style="147"/>
    <col min="14599" max="14599" width="32.6640625" style="147" customWidth="1"/>
    <col min="14600" max="14611" width="10.83203125" style="147" customWidth="1"/>
    <col min="14612" max="14854" width="9.33203125" style="147"/>
    <col min="14855" max="14855" width="32.6640625" style="147" customWidth="1"/>
    <col min="14856" max="14867" width="10.83203125" style="147" customWidth="1"/>
    <col min="14868" max="15110" width="9.33203125" style="147"/>
    <col min="15111" max="15111" width="32.6640625" style="147" customWidth="1"/>
    <col min="15112" max="15123" width="10.83203125" style="147" customWidth="1"/>
    <col min="15124" max="15366" width="9.33203125" style="147"/>
    <col min="15367" max="15367" width="32.6640625" style="147" customWidth="1"/>
    <col min="15368" max="15379" width="10.83203125" style="147" customWidth="1"/>
    <col min="15380" max="15622" width="9.33203125" style="147"/>
    <col min="15623" max="15623" width="32.6640625" style="147" customWidth="1"/>
    <col min="15624" max="15635" width="10.83203125" style="147" customWidth="1"/>
    <col min="15636" max="15878" width="9.33203125" style="147"/>
    <col min="15879" max="15879" width="32.6640625" style="147" customWidth="1"/>
    <col min="15880" max="15891" width="10.83203125" style="147" customWidth="1"/>
    <col min="15892" max="16134" width="9.33203125" style="147"/>
    <col min="16135" max="16135" width="32.6640625" style="147" customWidth="1"/>
    <col min="16136" max="16147" width="10.83203125" style="147" customWidth="1"/>
    <col min="16148" max="16384" width="9.33203125" style="147"/>
  </cols>
  <sheetData>
    <row r="1" spans="1:21" ht="16.5" customHeight="1" thickTop="1" x14ac:dyDescent="0.25">
      <c r="A1" s="472" t="s">
        <v>471</v>
      </c>
      <c r="B1" s="473"/>
      <c r="C1" s="473"/>
      <c r="D1" s="473"/>
      <c r="E1" s="473"/>
      <c r="F1" s="473"/>
      <c r="G1" s="473"/>
      <c r="H1" s="473"/>
      <c r="I1" s="473"/>
      <c r="J1" s="473"/>
      <c r="K1" s="473"/>
      <c r="L1" s="473"/>
      <c r="M1" s="473"/>
      <c r="N1" s="473"/>
      <c r="O1" s="473"/>
      <c r="P1" s="473"/>
      <c r="Q1" s="473"/>
      <c r="R1" s="473"/>
      <c r="S1" s="473"/>
      <c r="T1" s="473"/>
      <c r="U1" s="474"/>
    </row>
    <row r="2" spans="1:21" ht="16.5" thickBot="1" x14ac:dyDescent="0.3">
      <c r="A2" s="176" t="s">
        <v>4</v>
      </c>
      <c r="B2" s="177">
        <v>1991</v>
      </c>
      <c r="C2" s="178">
        <v>1999</v>
      </c>
      <c r="D2" s="178">
        <v>2000</v>
      </c>
      <c r="E2" s="178">
        <v>2001</v>
      </c>
      <c r="F2" s="178">
        <v>2002</v>
      </c>
      <c r="G2" s="178">
        <v>2003</v>
      </c>
      <c r="H2" s="178">
        <v>2004</v>
      </c>
      <c r="I2" s="178">
        <v>2005</v>
      </c>
      <c r="J2" s="178">
        <v>2006</v>
      </c>
      <c r="K2" s="178">
        <v>2007</v>
      </c>
      <c r="L2" s="178">
        <v>2008</v>
      </c>
      <c r="M2" s="178">
        <v>2009</v>
      </c>
      <c r="N2" s="178">
        <v>2010</v>
      </c>
      <c r="O2" s="178">
        <v>2011</v>
      </c>
      <c r="P2" s="178">
        <v>2012</v>
      </c>
      <c r="Q2" s="178">
        <v>2013</v>
      </c>
      <c r="R2" s="179">
        <v>2014</v>
      </c>
      <c r="S2" s="179">
        <v>2015</v>
      </c>
      <c r="T2" s="179">
        <v>2016</v>
      </c>
      <c r="U2" s="823">
        <v>2017</v>
      </c>
    </row>
    <row r="3" spans="1:21" x14ac:dyDescent="0.25">
      <c r="A3" s="213" t="s">
        <v>262</v>
      </c>
      <c r="B3" s="214"/>
      <c r="C3" s="215"/>
      <c r="D3" s="215">
        <v>61</v>
      </c>
      <c r="E3" s="215"/>
      <c r="F3" s="215"/>
      <c r="G3" s="215">
        <v>55</v>
      </c>
      <c r="H3" s="215"/>
      <c r="I3" s="215"/>
      <c r="J3" s="215">
        <v>76</v>
      </c>
      <c r="K3" s="216"/>
      <c r="L3" s="216"/>
      <c r="M3" s="215">
        <v>98</v>
      </c>
      <c r="N3" s="216"/>
      <c r="O3" s="216"/>
      <c r="P3" s="216">
        <v>91</v>
      </c>
      <c r="Q3" s="217"/>
      <c r="R3" s="218"/>
      <c r="S3" s="218">
        <v>97</v>
      </c>
      <c r="T3" s="218"/>
      <c r="U3" s="831"/>
    </row>
    <row r="4" spans="1:21" x14ac:dyDescent="0.25">
      <c r="A4" s="186" t="s">
        <v>9</v>
      </c>
      <c r="B4" s="187">
        <v>114</v>
      </c>
      <c r="C4" s="188">
        <v>218</v>
      </c>
      <c r="D4" s="188">
        <v>237</v>
      </c>
      <c r="E4" s="188">
        <v>251</v>
      </c>
      <c r="F4" s="188">
        <v>225</v>
      </c>
      <c r="G4" s="188">
        <v>231</v>
      </c>
      <c r="H4" s="188">
        <v>202</v>
      </c>
      <c r="I4" s="188">
        <v>230</v>
      </c>
      <c r="J4" s="188">
        <v>267</v>
      </c>
      <c r="K4" s="189">
        <v>238</v>
      </c>
      <c r="L4" s="189">
        <v>255</v>
      </c>
      <c r="M4" s="188">
        <v>317</v>
      </c>
      <c r="N4" s="189">
        <v>332</v>
      </c>
      <c r="O4" s="189">
        <v>329</v>
      </c>
      <c r="P4" s="189">
        <v>366</v>
      </c>
      <c r="Q4" s="190">
        <v>327</v>
      </c>
      <c r="R4" s="191">
        <v>336</v>
      </c>
      <c r="S4" s="191">
        <v>316</v>
      </c>
      <c r="T4" s="191">
        <v>252</v>
      </c>
      <c r="U4" s="825">
        <v>192</v>
      </c>
    </row>
    <row r="5" spans="1:21" x14ac:dyDescent="0.25">
      <c r="A5" s="186" t="s">
        <v>263</v>
      </c>
      <c r="B5" s="187">
        <v>45</v>
      </c>
      <c r="C5" s="188">
        <v>87</v>
      </c>
      <c r="D5" s="188">
        <v>67</v>
      </c>
      <c r="E5" s="188"/>
      <c r="F5" s="188"/>
      <c r="G5" s="188">
        <v>84</v>
      </c>
      <c r="H5" s="188"/>
      <c r="I5" s="188"/>
      <c r="J5" s="188">
        <v>95</v>
      </c>
      <c r="K5" s="189"/>
      <c r="L5" s="189"/>
      <c r="M5" s="188">
        <v>126</v>
      </c>
      <c r="N5" s="189"/>
      <c r="O5" s="189"/>
      <c r="P5" s="189">
        <v>155</v>
      </c>
      <c r="Q5" s="190"/>
      <c r="R5" s="191"/>
      <c r="S5" s="191">
        <v>137</v>
      </c>
      <c r="T5" s="191"/>
      <c r="U5" s="825"/>
    </row>
    <row r="6" spans="1:21" x14ac:dyDescent="0.25">
      <c r="A6" s="186" t="s">
        <v>10</v>
      </c>
      <c r="B6" s="187">
        <v>749</v>
      </c>
      <c r="C6" s="188">
        <v>993</v>
      </c>
      <c r="D6" s="188">
        <v>938</v>
      </c>
      <c r="E6" s="188">
        <v>1134</v>
      </c>
      <c r="F6" s="188">
        <v>917</v>
      </c>
      <c r="G6" s="188">
        <v>718</v>
      </c>
      <c r="H6" s="188">
        <v>1164</v>
      </c>
      <c r="I6" s="188">
        <v>1343</v>
      </c>
      <c r="J6" s="188">
        <v>1196</v>
      </c>
      <c r="K6" s="189">
        <v>1189</v>
      </c>
      <c r="L6" s="189">
        <v>1442</v>
      </c>
      <c r="M6" s="188">
        <v>1421</v>
      </c>
      <c r="N6" s="189">
        <v>737</v>
      </c>
      <c r="O6" s="189">
        <v>1293</v>
      </c>
      <c r="P6" s="189">
        <v>1259</v>
      </c>
      <c r="Q6" s="190">
        <v>1196</v>
      </c>
      <c r="R6" s="191">
        <v>1234</v>
      </c>
      <c r="S6" s="191">
        <v>1315</v>
      </c>
      <c r="T6" s="191">
        <v>1278</v>
      </c>
      <c r="U6" s="825">
        <v>1437</v>
      </c>
    </row>
    <row r="7" spans="1:21" x14ac:dyDescent="0.25">
      <c r="A7" s="186" t="s">
        <v>13</v>
      </c>
      <c r="B7" s="187">
        <v>188</v>
      </c>
      <c r="C7" s="188">
        <v>166</v>
      </c>
      <c r="D7" s="188">
        <v>156</v>
      </c>
      <c r="E7" s="188">
        <v>174</v>
      </c>
      <c r="F7" s="188">
        <v>155</v>
      </c>
      <c r="G7" s="188">
        <v>173</v>
      </c>
      <c r="H7" s="188">
        <v>224</v>
      </c>
      <c r="I7" s="188">
        <v>242</v>
      </c>
      <c r="J7" s="188">
        <v>196</v>
      </c>
      <c r="K7" s="189">
        <v>215</v>
      </c>
      <c r="L7" s="189">
        <v>226</v>
      </c>
      <c r="M7" s="188">
        <v>264</v>
      </c>
      <c r="N7" s="11">
        <v>210</v>
      </c>
      <c r="O7" s="189">
        <v>222</v>
      </c>
      <c r="P7" s="189">
        <v>273</v>
      </c>
      <c r="Q7" s="190">
        <v>234</v>
      </c>
      <c r="R7" s="191">
        <v>233</v>
      </c>
      <c r="S7" s="191">
        <v>205</v>
      </c>
      <c r="T7" s="191">
        <v>208</v>
      </c>
      <c r="U7" s="825">
        <v>201</v>
      </c>
    </row>
    <row r="8" spans="1:21" x14ac:dyDescent="0.25">
      <c r="A8" s="186" t="s">
        <v>264</v>
      </c>
      <c r="B8" s="187"/>
      <c r="C8" s="188"/>
      <c r="D8" s="188">
        <v>28</v>
      </c>
      <c r="E8" s="188"/>
      <c r="F8" s="188"/>
      <c r="G8" s="188">
        <v>21</v>
      </c>
      <c r="H8" s="188"/>
      <c r="I8" s="188"/>
      <c r="J8" s="188">
        <v>61</v>
      </c>
      <c r="K8" s="189"/>
      <c r="L8" s="189"/>
      <c r="M8" s="188">
        <v>54</v>
      </c>
      <c r="N8" s="189"/>
      <c r="O8" s="189"/>
      <c r="P8" s="189">
        <v>114</v>
      </c>
      <c r="Q8" s="190"/>
      <c r="R8" s="191"/>
      <c r="S8" s="191">
        <v>75</v>
      </c>
      <c r="T8" s="191"/>
      <c r="U8" s="825"/>
    </row>
    <row r="9" spans="1:21" x14ac:dyDescent="0.25">
      <c r="A9" s="186" t="s">
        <v>265</v>
      </c>
      <c r="B9" s="187">
        <v>7</v>
      </c>
      <c r="C9" s="188"/>
      <c r="D9" s="188">
        <v>0</v>
      </c>
      <c r="E9" s="188"/>
      <c r="F9" s="188"/>
      <c r="G9" s="188"/>
      <c r="H9" s="188"/>
      <c r="I9" s="188"/>
      <c r="J9" s="188">
        <v>0</v>
      </c>
      <c r="K9" s="189"/>
      <c r="L9" s="189"/>
      <c r="M9" s="188">
        <v>0</v>
      </c>
      <c r="N9" s="189"/>
      <c r="O9" s="189"/>
      <c r="P9" s="189">
        <v>0</v>
      </c>
      <c r="Q9" s="190">
        <v>0</v>
      </c>
      <c r="R9" s="191"/>
      <c r="S9" s="191">
        <v>0</v>
      </c>
      <c r="T9" s="191">
        <v>0</v>
      </c>
      <c r="U9" s="825"/>
    </row>
    <row r="10" spans="1:21" x14ac:dyDescent="0.25">
      <c r="A10" s="186" t="s">
        <v>16</v>
      </c>
      <c r="B10" s="187">
        <v>119</v>
      </c>
      <c r="C10" s="188">
        <v>120</v>
      </c>
      <c r="D10" s="188">
        <v>143</v>
      </c>
      <c r="E10" s="188">
        <v>157</v>
      </c>
      <c r="F10" s="188"/>
      <c r="G10" s="188">
        <v>164</v>
      </c>
      <c r="H10" s="188">
        <v>163</v>
      </c>
      <c r="I10" s="188">
        <v>176</v>
      </c>
      <c r="J10" s="188">
        <v>187</v>
      </c>
      <c r="K10" s="189">
        <v>192</v>
      </c>
      <c r="L10" s="189">
        <v>222</v>
      </c>
      <c r="M10" s="188">
        <v>205</v>
      </c>
      <c r="N10" s="189">
        <v>179</v>
      </c>
      <c r="O10" s="189">
        <v>187</v>
      </c>
      <c r="P10" s="189">
        <v>214</v>
      </c>
      <c r="Q10" s="190">
        <v>241</v>
      </c>
      <c r="R10" s="191">
        <v>246</v>
      </c>
      <c r="S10" s="191">
        <v>359</v>
      </c>
      <c r="T10" s="191">
        <v>235</v>
      </c>
      <c r="U10" s="825">
        <v>269</v>
      </c>
    </row>
    <row r="11" spans="1:21" x14ac:dyDescent="0.25">
      <c r="A11" s="186" t="s">
        <v>216</v>
      </c>
      <c r="B11" s="187">
        <v>24</v>
      </c>
      <c r="C11" s="188"/>
      <c r="D11" s="188">
        <v>22</v>
      </c>
      <c r="E11" s="188"/>
      <c r="F11" s="188"/>
      <c r="G11" s="188">
        <v>18</v>
      </c>
      <c r="H11" s="188"/>
      <c r="I11" s="188"/>
      <c r="J11" s="188">
        <v>29</v>
      </c>
      <c r="K11" s="189"/>
      <c r="L11" s="189"/>
      <c r="M11" s="188">
        <v>28</v>
      </c>
      <c r="N11" s="189"/>
      <c r="O11" s="189"/>
      <c r="P11" s="189">
        <v>34</v>
      </c>
      <c r="Q11" s="190"/>
      <c r="R11" s="191">
        <v>32</v>
      </c>
      <c r="S11" s="191">
        <v>0</v>
      </c>
      <c r="T11" s="191"/>
      <c r="U11" s="825"/>
    </row>
    <row r="12" spans="1:21" x14ac:dyDescent="0.25">
      <c r="A12" s="186" t="s">
        <v>266</v>
      </c>
      <c r="B12" s="187">
        <v>22</v>
      </c>
      <c r="C12" s="188"/>
      <c r="D12" s="188">
        <v>40</v>
      </c>
      <c r="E12" s="188"/>
      <c r="F12" s="188"/>
      <c r="G12" s="188">
        <v>36</v>
      </c>
      <c r="H12" s="188"/>
      <c r="I12" s="188"/>
      <c r="J12" s="188">
        <v>48</v>
      </c>
      <c r="K12" s="189"/>
      <c r="L12" s="189"/>
      <c r="M12" s="188">
        <v>61</v>
      </c>
      <c r="N12" s="189"/>
      <c r="O12" s="189"/>
      <c r="P12" s="189">
        <v>58</v>
      </c>
      <c r="Q12" s="190"/>
      <c r="R12" s="191"/>
      <c r="S12" s="191">
        <v>51</v>
      </c>
      <c r="T12" s="191"/>
      <c r="U12" s="825"/>
    </row>
    <row r="13" spans="1:21" x14ac:dyDescent="0.25">
      <c r="A13" s="186" t="s">
        <v>267</v>
      </c>
      <c r="B13" s="187">
        <v>23</v>
      </c>
      <c r="C13" s="188"/>
      <c r="D13" s="188">
        <v>28</v>
      </c>
      <c r="E13" s="188"/>
      <c r="F13" s="188"/>
      <c r="G13" s="188">
        <v>21</v>
      </c>
      <c r="H13" s="188"/>
      <c r="I13" s="188"/>
      <c r="J13" s="188">
        <v>21</v>
      </c>
      <c r="K13" s="189"/>
      <c r="L13" s="189"/>
      <c r="M13" s="188">
        <v>22</v>
      </c>
      <c r="N13" s="189"/>
      <c r="O13" s="189"/>
      <c r="P13" s="189">
        <v>19</v>
      </c>
      <c r="Q13" s="190"/>
      <c r="R13" s="191"/>
      <c r="S13" s="191">
        <v>37</v>
      </c>
      <c r="T13" s="191"/>
      <c r="U13" s="825"/>
    </row>
    <row r="14" spans="1:21" x14ac:dyDescent="0.25">
      <c r="A14" s="186" t="s">
        <v>268</v>
      </c>
      <c r="B14" s="187">
        <v>45</v>
      </c>
      <c r="C14" s="188"/>
      <c r="D14" s="188">
        <v>29</v>
      </c>
      <c r="E14" s="188"/>
      <c r="F14" s="188"/>
      <c r="G14" s="188">
        <v>32</v>
      </c>
      <c r="H14" s="188"/>
      <c r="I14" s="188"/>
      <c r="J14" s="188">
        <v>43</v>
      </c>
      <c r="K14" s="189"/>
      <c r="L14" s="189"/>
      <c r="M14" s="188">
        <v>74</v>
      </c>
      <c r="N14" s="189"/>
      <c r="O14" s="189"/>
      <c r="P14" s="189">
        <v>128</v>
      </c>
      <c r="Q14" s="190"/>
      <c r="R14" s="191"/>
      <c r="S14" s="191">
        <v>141</v>
      </c>
      <c r="T14" s="191"/>
      <c r="U14" s="825"/>
    </row>
    <row r="15" spans="1:21" x14ac:dyDescent="0.25">
      <c r="A15" s="186" t="s">
        <v>269</v>
      </c>
      <c r="B15" s="187">
        <v>43</v>
      </c>
      <c r="C15" s="188"/>
      <c r="D15" s="188">
        <v>88</v>
      </c>
      <c r="E15" s="188">
        <v>107</v>
      </c>
      <c r="F15" s="188"/>
      <c r="G15" s="188">
        <v>99</v>
      </c>
      <c r="H15" s="188">
        <v>68</v>
      </c>
      <c r="I15" s="188"/>
      <c r="J15" s="188">
        <v>111</v>
      </c>
      <c r="K15" s="189"/>
      <c r="L15" s="189"/>
      <c r="M15" s="188">
        <v>69</v>
      </c>
      <c r="N15" s="189"/>
      <c r="O15" s="189"/>
      <c r="P15" s="189">
        <v>105</v>
      </c>
      <c r="Q15" s="190"/>
      <c r="R15" s="191"/>
      <c r="S15" s="191">
        <v>177</v>
      </c>
      <c r="T15" s="191"/>
      <c r="U15" s="825"/>
    </row>
    <row r="16" spans="1:21" x14ac:dyDescent="0.25">
      <c r="A16" s="186" t="s">
        <v>29</v>
      </c>
      <c r="B16" s="187"/>
      <c r="C16" s="188"/>
      <c r="D16" s="188">
        <v>120</v>
      </c>
      <c r="E16" s="188">
        <v>148</v>
      </c>
      <c r="F16" s="188">
        <v>142</v>
      </c>
      <c r="G16" s="188">
        <v>174</v>
      </c>
      <c r="H16" s="188">
        <v>149</v>
      </c>
      <c r="I16" s="188">
        <v>160</v>
      </c>
      <c r="J16" s="188">
        <v>237</v>
      </c>
      <c r="K16" s="189">
        <v>208</v>
      </c>
      <c r="L16" s="189">
        <v>192</v>
      </c>
      <c r="M16" s="188">
        <v>165</v>
      </c>
      <c r="N16" s="189">
        <v>148</v>
      </c>
      <c r="O16" s="189">
        <v>164</v>
      </c>
      <c r="P16" s="189">
        <v>111</v>
      </c>
      <c r="Q16" s="190">
        <v>126</v>
      </c>
      <c r="R16" s="191">
        <v>192</v>
      </c>
      <c r="S16" s="191">
        <v>157</v>
      </c>
      <c r="T16" s="191">
        <v>122</v>
      </c>
      <c r="U16" s="825">
        <v>98</v>
      </c>
    </row>
    <row r="17" spans="1:21" x14ac:dyDescent="0.25">
      <c r="A17" s="186" t="s">
        <v>270</v>
      </c>
      <c r="B17" s="187">
        <v>37</v>
      </c>
      <c r="C17" s="188"/>
      <c r="D17" s="188">
        <v>14</v>
      </c>
      <c r="E17" s="188"/>
      <c r="F17" s="188"/>
      <c r="G17" s="188">
        <v>16</v>
      </c>
      <c r="H17" s="188"/>
      <c r="I17" s="188"/>
      <c r="J17" s="188">
        <v>10</v>
      </c>
      <c r="K17" s="189"/>
      <c r="L17" s="189"/>
      <c r="M17" s="188">
        <v>11</v>
      </c>
      <c r="N17" s="189"/>
      <c r="O17" s="189"/>
      <c r="P17" s="189">
        <v>15</v>
      </c>
      <c r="Q17" s="190"/>
      <c r="R17" s="191"/>
      <c r="S17" s="191">
        <v>29</v>
      </c>
      <c r="T17" s="191"/>
      <c r="U17" s="825"/>
    </row>
    <row r="18" spans="1:21" x14ac:dyDescent="0.25">
      <c r="A18" s="186" t="s">
        <v>271</v>
      </c>
      <c r="B18" s="187">
        <v>20</v>
      </c>
      <c r="C18" s="188"/>
      <c r="D18" s="188">
        <v>15</v>
      </c>
      <c r="E18" s="188"/>
      <c r="F18" s="188"/>
      <c r="G18" s="188">
        <v>16</v>
      </c>
      <c r="H18" s="188"/>
      <c r="I18" s="188"/>
      <c r="J18" s="188">
        <v>27</v>
      </c>
      <c r="K18" s="189"/>
      <c r="L18" s="189"/>
      <c r="M18" s="188">
        <v>35</v>
      </c>
      <c r="N18" s="189"/>
      <c r="O18" s="189"/>
      <c r="P18" s="189">
        <v>46</v>
      </c>
      <c r="Q18" s="190"/>
      <c r="R18" s="191"/>
      <c r="S18" s="191">
        <v>11</v>
      </c>
      <c r="T18" s="191"/>
      <c r="U18" s="825"/>
    </row>
    <row r="19" spans="1:21" x14ac:dyDescent="0.25">
      <c r="A19" s="186" t="s">
        <v>272</v>
      </c>
      <c r="B19" s="187">
        <v>108</v>
      </c>
      <c r="C19" s="188">
        <v>211</v>
      </c>
      <c r="D19" s="188">
        <v>232</v>
      </c>
      <c r="E19" s="188">
        <v>233</v>
      </c>
      <c r="F19" s="188">
        <v>160</v>
      </c>
      <c r="G19" s="188">
        <v>190</v>
      </c>
      <c r="H19" s="188">
        <v>190</v>
      </c>
      <c r="I19" s="188">
        <v>222</v>
      </c>
      <c r="J19" s="188">
        <v>222</v>
      </c>
      <c r="K19" s="189">
        <v>249</v>
      </c>
      <c r="L19" s="189">
        <v>198</v>
      </c>
      <c r="M19" s="188">
        <v>286</v>
      </c>
      <c r="N19" s="189">
        <v>255</v>
      </c>
      <c r="O19" s="189">
        <v>295</v>
      </c>
      <c r="P19" s="189">
        <v>280</v>
      </c>
      <c r="Q19" s="190">
        <v>299</v>
      </c>
      <c r="R19" s="191">
        <v>190</v>
      </c>
      <c r="S19" s="191">
        <v>210</v>
      </c>
      <c r="T19" s="191">
        <v>201</v>
      </c>
      <c r="U19" s="825">
        <v>248</v>
      </c>
    </row>
    <row r="20" spans="1:21" x14ac:dyDescent="0.25">
      <c r="A20" s="186" t="s">
        <v>273</v>
      </c>
      <c r="B20" s="187">
        <v>25</v>
      </c>
      <c r="C20" s="188"/>
      <c r="D20" s="188">
        <v>18</v>
      </c>
      <c r="E20" s="188"/>
      <c r="F20" s="188"/>
      <c r="G20" s="188">
        <v>15</v>
      </c>
      <c r="H20" s="188"/>
      <c r="I20" s="188"/>
      <c r="J20" s="188">
        <v>30</v>
      </c>
      <c r="K20" s="189"/>
      <c r="L20" s="189"/>
      <c r="M20" s="188">
        <v>22</v>
      </c>
      <c r="N20" s="189"/>
      <c r="O20" s="189"/>
      <c r="P20" s="189">
        <v>23</v>
      </c>
      <c r="Q20" s="190"/>
      <c r="R20" s="191"/>
      <c r="S20" s="191">
        <v>24</v>
      </c>
      <c r="T20" s="191"/>
      <c r="U20" s="825"/>
    </row>
    <row r="21" spans="1:21" x14ac:dyDescent="0.25">
      <c r="A21" s="186" t="s">
        <v>274</v>
      </c>
      <c r="B21" s="187">
        <v>32</v>
      </c>
      <c r="C21" s="188"/>
      <c r="D21" s="188">
        <v>39</v>
      </c>
      <c r="E21" s="188"/>
      <c r="F21" s="188"/>
      <c r="G21" s="188">
        <v>29</v>
      </c>
      <c r="H21" s="188"/>
      <c r="I21" s="188"/>
      <c r="J21" s="188">
        <v>31</v>
      </c>
      <c r="K21" s="189"/>
      <c r="L21" s="189"/>
      <c r="M21" s="188">
        <v>30</v>
      </c>
      <c r="N21" s="189"/>
      <c r="O21" s="189"/>
      <c r="P21" s="189">
        <v>22</v>
      </c>
      <c r="Q21" s="190"/>
      <c r="R21" s="191"/>
      <c r="S21" s="191">
        <v>0</v>
      </c>
      <c r="T21" s="191"/>
      <c r="U21" s="825"/>
    </row>
    <row r="22" spans="1:21" x14ac:dyDescent="0.25">
      <c r="A22" s="186" t="s">
        <v>275</v>
      </c>
      <c r="B22" s="187">
        <v>22</v>
      </c>
      <c r="C22" s="188"/>
      <c r="D22" s="188">
        <v>4</v>
      </c>
      <c r="E22" s="188"/>
      <c r="F22" s="188"/>
      <c r="G22" s="188">
        <v>17</v>
      </c>
      <c r="H22" s="188"/>
      <c r="I22" s="188"/>
      <c r="J22" s="188">
        <v>16</v>
      </c>
      <c r="K22" s="189"/>
      <c r="L22" s="189"/>
      <c r="M22" s="188">
        <v>16</v>
      </c>
      <c r="N22" s="189"/>
      <c r="O22" s="189"/>
      <c r="P22" s="189">
        <v>16</v>
      </c>
      <c r="Q22" s="190"/>
      <c r="R22" s="191"/>
      <c r="S22" s="191">
        <v>16</v>
      </c>
      <c r="T22" s="191"/>
      <c r="U22" s="825"/>
    </row>
    <row r="23" spans="1:21" x14ac:dyDescent="0.25">
      <c r="A23" s="186" t="s">
        <v>276</v>
      </c>
      <c r="B23" s="187">
        <v>9</v>
      </c>
      <c r="C23" s="188"/>
      <c r="D23" s="188">
        <v>29</v>
      </c>
      <c r="E23" s="188"/>
      <c r="F23" s="188"/>
      <c r="G23" s="188">
        <v>17</v>
      </c>
      <c r="H23" s="188"/>
      <c r="I23" s="188"/>
      <c r="J23" s="188">
        <v>31</v>
      </c>
      <c r="K23" s="189"/>
      <c r="L23" s="189"/>
      <c r="M23" s="188">
        <v>17</v>
      </c>
      <c r="N23" s="189"/>
      <c r="O23" s="189"/>
      <c r="P23" s="189">
        <v>17</v>
      </c>
      <c r="Q23" s="190"/>
      <c r="R23" s="191"/>
      <c r="S23" s="191">
        <v>11</v>
      </c>
      <c r="T23" s="191"/>
      <c r="U23" s="825"/>
    </row>
    <row r="24" spans="1:21" x14ac:dyDescent="0.25">
      <c r="A24" s="186" t="s">
        <v>277</v>
      </c>
      <c r="B24" s="187">
        <v>5</v>
      </c>
      <c r="C24" s="188"/>
      <c r="D24" s="188"/>
      <c r="E24" s="188"/>
      <c r="F24" s="188"/>
      <c r="G24" s="188"/>
      <c r="H24" s="188"/>
      <c r="I24" s="188"/>
      <c r="J24" s="188" t="s">
        <v>159</v>
      </c>
      <c r="K24" s="189"/>
      <c r="L24" s="189"/>
      <c r="M24" s="188" t="s">
        <v>159</v>
      </c>
      <c r="N24" s="189"/>
      <c r="O24" s="189"/>
      <c r="P24" s="189" t="s">
        <v>159</v>
      </c>
      <c r="Q24" s="190"/>
      <c r="R24" s="191"/>
      <c r="S24" s="458" t="s">
        <v>159</v>
      </c>
      <c r="T24" s="458" t="s">
        <v>159</v>
      </c>
      <c r="U24" s="826" t="s">
        <v>159</v>
      </c>
    </row>
    <row r="25" spans="1:21" x14ac:dyDescent="0.25">
      <c r="A25" s="186" t="s">
        <v>42</v>
      </c>
      <c r="B25" s="187">
        <v>347</v>
      </c>
      <c r="C25" s="188">
        <v>318</v>
      </c>
      <c r="D25" s="188">
        <v>292</v>
      </c>
      <c r="E25" s="188">
        <v>248</v>
      </c>
      <c r="F25" s="188">
        <v>201</v>
      </c>
      <c r="G25" s="188">
        <v>492</v>
      </c>
      <c r="H25" s="188">
        <v>253</v>
      </c>
      <c r="I25" s="188">
        <v>302</v>
      </c>
      <c r="J25" s="188">
        <v>271</v>
      </c>
      <c r="K25" s="189">
        <v>603</v>
      </c>
      <c r="L25" s="189">
        <v>434</v>
      </c>
      <c r="M25" s="188">
        <v>290</v>
      </c>
      <c r="N25" s="189">
        <v>262</v>
      </c>
      <c r="O25" s="189">
        <v>295</v>
      </c>
      <c r="P25" s="189">
        <v>435</v>
      </c>
      <c r="Q25" s="190">
        <v>386</v>
      </c>
      <c r="R25" s="191">
        <v>348</v>
      </c>
      <c r="S25" s="191">
        <v>297</v>
      </c>
      <c r="T25" s="191">
        <v>537</v>
      </c>
      <c r="U25" s="825">
        <v>417</v>
      </c>
    </row>
    <row r="26" spans="1:21" x14ac:dyDescent="0.25">
      <c r="A26" s="186" t="s">
        <v>225</v>
      </c>
      <c r="B26" s="187">
        <v>33</v>
      </c>
      <c r="C26" s="188"/>
      <c r="D26" s="188">
        <v>23</v>
      </c>
      <c r="E26" s="188"/>
      <c r="F26" s="188"/>
      <c r="G26" s="188">
        <v>31</v>
      </c>
      <c r="H26" s="188"/>
      <c r="I26" s="188"/>
      <c r="J26" s="188">
        <v>41</v>
      </c>
      <c r="K26" s="189"/>
      <c r="L26" s="189"/>
      <c r="M26" s="188">
        <v>39</v>
      </c>
      <c r="N26" s="189"/>
      <c r="O26" s="189"/>
      <c r="P26" s="189">
        <v>54</v>
      </c>
      <c r="Q26" s="190"/>
      <c r="R26" s="191">
        <v>63</v>
      </c>
      <c r="S26" s="191">
        <v>53</v>
      </c>
      <c r="T26" s="191"/>
      <c r="U26" s="825"/>
    </row>
    <row r="27" spans="1:21" x14ac:dyDescent="0.25">
      <c r="A27" s="186" t="s">
        <v>46</v>
      </c>
      <c r="B27" s="187">
        <v>88</v>
      </c>
      <c r="C27" s="188">
        <v>110</v>
      </c>
      <c r="D27" s="188">
        <v>130</v>
      </c>
      <c r="E27" s="188">
        <v>136</v>
      </c>
      <c r="F27" s="188"/>
      <c r="G27" s="188">
        <v>111</v>
      </c>
      <c r="H27" s="188">
        <v>108</v>
      </c>
      <c r="I27" s="188">
        <v>143</v>
      </c>
      <c r="J27" s="188">
        <v>157</v>
      </c>
      <c r="K27" s="189">
        <v>182</v>
      </c>
      <c r="L27" s="189">
        <v>200</v>
      </c>
      <c r="M27" s="188">
        <v>219</v>
      </c>
      <c r="N27" s="189">
        <v>193</v>
      </c>
      <c r="O27" s="189">
        <v>225</v>
      </c>
      <c r="P27" s="189">
        <v>227</v>
      </c>
      <c r="Q27" s="190">
        <v>236</v>
      </c>
      <c r="R27" s="191">
        <v>240</v>
      </c>
      <c r="S27" s="191">
        <v>254</v>
      </c>
      <c r="T27" s="191">
        <v>212</v>
      </c>
      <c r="U27" s="825">
        <v>160</v>
      </c>
    </row>
    <row r="28" spans="1:21" x14ac:dyDescent="0.25">
      <c r="A28" s="186" t="s">
        <v>278</v>
      </c>
      <c r="B28" s="187">
        <v>60</v>
      </c>
      <c r="C28" s="188"/>
      <c r="D28" s="188">
        <v>74</v>
      </c>
      <c r="E28" s="188">
        <v>87</v>
      </c>
      <c r="F28" s="188"/>
      <c r="G28" s="188">
        <v>83</v>
      </c>
      <c r="H28" s="188">
        <v>86</v>
      </c>
      <c r="I28" s="188"/>
      <c r="J28" s="188">
        <v>137</v>
      </c>
      <c r="K28" s="189"/>
      <c r="L28" s="189"/>
      <c r="M28" s="188">
        <v>160</v>
      </c>
      <c r="N28" s="189"/>
      <c r="O28" s="189"/>
      <c r="P28" s="189">
        <v>176</v>
      </c>
      <c r="Q28" s="190"/>
      <c r="R28" s="191"/>
      <c r="S28" s="191">
        <v>39</v>
      </c>
      <c r="T28" s="191"/>
      <c r="U28" s="825"/>
    </row>
    <row r="29" spans="1:21" x14ac:dyDescent="0.25">
      <c r="A29" s="186" t="s">
        <v>112</v>
      </c>
      <c r="B29" s="187"/>
      <c r="C29" s="188">
        <v>62</v>
      </c>
      <c r="D29" s="188">
        <v>34</v>
      </c>
      <c r="E29" s="188"/>
      <c r="F29" s="188"/>
      <c r="G29" s="188">
        <v>11</v>
      </c>
      <c r="H29" s="188">
        <v>30</v>
      </c>
      <c r="I29" s="188">
        <v>36</v>
      </c>
      <c r="J29" s="188">
        <v>25</v>
      </c>
      <c r="K29" s="189">
        <v>33</v>
      </c>
      <c r="L29" s="189">
        <v>55</v>
      </c>
      <c r="M29" s="188">
        <v>41</v>
      </c>
      <c r="N29" s="189">
        <v>33</v>
      </c>
      <c r="O29" s="189">
        <v>47</v>
      </c>
      <c r="P29" s="189">
        <v>49</v>
      </c>
      <c r="Q29" s="190">
        <v>49</v>
      </c>
      <c r="R29" s="191">
        <v>326</v>
      </c>
      <c r="S29" s="191">
        <v>285</v>
      </c>
      <c r="T29" s="191">
        <v>369</v>
      </c>
      <c r="U29" s="825">
        <v>362</v>
      </c>
    </row>
    <row r="30" spans="1:21" ht="16.5" thickBot="1" x14ac:dyDescent="0.3">
      <c r="A30" s="192" t="s">
        <v>47</v>
      </c>
      <c r="B30" s="193">
        <v>376</v>
      </c>
      <c r="C30" s="194">
        <v>448</v>
      </c>
      <c r="D30" s="194">
        <v>495</v>
      </c>
      <c r="E30" s="194">
        <v>467</v>
      </c>
      <c r="F30" s="194">
        <v>376</v>
      </c>
      <c r="G30" s="194">
        <v>484</v>
      </c>
      <c r="H30" s="194">
        <v>500</v>
      </c>
      <c r="I30" s="194">
        <v>355</v>
      </c>
      <c r="J30" s="194">
        <v>372</v>
      </c>
      <c r="K30" s="195">
        <v>424</v>
      </c>
      <c r="L30" s="195">
        <v>412</v>
      </c>
      <c r="M30" s="194">
        <v>503</v>
      </c>
      <c r="N30" s="195">
        <v>286</v>
      </c>
      <c r="O30" s="195">
        <v>438</v>
      </c>
      <c r="P30" s="195">
        <v>563</v>
      </c>
      <c r="Q30" s="196">
        <v>425</v>
      </c>
      <c r="R30" s="197">
        <v>247</v>
      </c>
      <c r="S30" s="197">
        <v>279</v>
      </c>
      <c r="T30" s="197">
        <v>286</v>
      </c>
      <c r="U30" s="827">
        <v>335</v>
      </c>
    </row>
    <row r="31" spans="1:21" ht="16.5" thickBot="1" x14ac:dyDescent="0.3">
      <c r="A31" s="198" t="s">
        <v>65</v>
      </c>
      <c r="B31" s="199">
        <f>SUM(B3:B30)</f>
        <v>2541</v>
      </c>
      <c r="C31" s="200"/>
      <c r="D31" s="200">
        <f>SUM(D3:D30)</f>
        <v>3356</v>
      </c>
      <c r="E31" s="200"/>
      <c r="F31" s="200"/>
      <c r="G31" s="200">
        <f>SUM(G3:G30)</f>
        <v>3338</v>
      </c>
      <c r="H31" s="202"/>
      <c r="I31" s="202"/>
      <c r="J31" s="200">
        <f>SUM(J3:J30)</f>
        <v>3937</v>
      </c>
      <c r="K31" s="200"/>
      <c r="L31" s="200"/>
      <c r="M31" s="200">
        <f>SUM(M3:M30)</f>
        <v>4573</v>
      </c>
      <c r="N31" s="200"/>
      <c r="O31" s="200"/>
      <c r="P31" s="201">
        <f>SUM(P3:P30)</f>
        <v>4850</v>
      </c>
      <c r="Q31" s="203"/>
      <c r="R31" s="204"/>
      <c r="S31" s="222">
        <v>4575</v>
      </c>
      <c r="T31" s="222"/>
      <c r="U31" s="828"/>
    </row>
    <row r="32" spans="1:21" ht="16.5" thickBot="1" x14ac:dyDescent="0.3">
      <c r="A32" s="205" t="s">
        <v>66</v>
      </c>
      <c r="B32" s="219">
        <f>(B31/$B$31)*100</f>
        <v>100</v>
      </c>
      <c r="C32" s="208"/>
      <c r="D32" s="208">
        <f>(D31/$B$31)*100</f>
        <v>132.07398661944117</v>
      </c>
      <c r="E32" s="208"/>
      <c r="F32" s="208"/>
      <c r="G32" s="208">
        <f>(G31/$B$31)*100</f>
        <v>131.36560409287682</v>
      </c>
      <c r="H32" s="220"/>
      <c r="I32" s="220"/>
      <c r="J32" s="208">
        <f>(J31/$B$31)*100</f>
        <v>154.93900039354585</v>
      </c>
      <c r="K32" s="208"/>
      <c r="L32" s="208"/>
      <c r="M32" s="208">
        <f>(M31/$B$31)*100</f>
        <v>179.96851633215269</v>
      </c>
      <c r="N32" s="208"/>
      <c r="O32" s="208"/>
      <c r="P32" s="208">
        <f>(P31/$B$31)*100</f>
        <v>190.86973632428177</v>
      </c>
      <c r="Q32" s="210"/>
      <c r="R32" s="211"/>
      <c r="S32" s="223">
        <v>180.04722550177095</v>
      </c>
      <c r="T32" s="223"/>
      <c r="U32" s="829"/>
    </row>
    <row r="33" spans="1:16" ht="16.5" thickTop="1" x14ac:dyDescent="0.25">
      <c r="A33" s="117" t="s">
        <v>49</v>
      </c>
      <c r="P33" s="147"/>
    </row>
    <row r="34" spans="1:16" x14ac:dyDescent="0.25">
      <c r="A34" s="147" t="s">
        <v>279</v>
      </c>
      <c r="P34" s="147"/>
    </row>
    <row r="35" spans="1:16" x14ac:dyDescent="0.25">
      <c r="A35" s="147" t="s">
        <v>280</v>
      </c>
      <c r="P35" s="147"/>
    </row>
    <row r="36" spans="1:16" x14ac:dyDescent="0.25">
      <c r="A36" s="147" t="s">
        <v>281</v>
      </c>
    </row>
    <row r="37" spans="1:16" x14ac:dyDescent="0.25">
      <c r="A37" s="147" t="s">
        <v>312</v>
      </c>
    </row>
  </sheetData>
  <mergeCells count="1">
    <mergeCell ref="A1:U1"/>
  </mergeCells>
  <pageMargins left="0.70866141732283472" right="0.70866141732283472" top="0.74803149606299213" bottom="0.74803149606299213" header="0.31496062992125984" footer="0.31496062992125984"/>
  <pageSetup paperSize="9" scale="75"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37"/>
  <sheetViews>
    <sheetView zoomScale="75" zoomScaleNormal="75" workbookViewId="0">
      <selection activeCell="W2" sqref="W2"/>
    </sheetView>
  </sheetViews>
  <sheetFormatPr defaultRowHeight="15.75" x14ac:dyDescent="0.25"/>
  <cols>
    <col min="1" max="1" width="25.5" style="147" customWidth="1"/>
    <col min="2" max="15" width="10.83203125" style="147" customWidth="1"/>
    <col min="16" max="16" width="10.83203125" style="212" customWidth="1"/>
    <col min="17" max="20" width="9.33203125" style="147"/>
    <col min="21" max="21" width="9.33203125" style="830"/>
    <col min="22" max="258" width="9.33203125" style="147"/>
    <col min="259" max="259" width="32.6640625" style="147" customWidth="1"/>
    <col min="260" max="271" width="10.83203125" style="147" customWidth="1"/>
    <col min="272" max="514" width="9.33203125" style="147"/>
    <col min="515" max="515" width="32.6640625" style="147" customWidth="1"/>
    <col min="516" max="527" width="10.83203125" style="147" customWidth="1"/>
    <col min="528" max="770" width="9.33203125" style="147"/>
    <col min="771" max="771" width="32.6640625" style="147" customWidth="1"/>
    <col min="772" max="783" width="10.83203125" style="147" customWidth="1"/>
    <col min="784" max="1026" width="9.33203125" style="147"/>
    <col min="1027" max="1027" width="32.6640625" style="147" customWidth="1"/>
    <col min="1028" max="1039" width="10.83203125" style="147" customWidth="1"/>
    <col min="1040" max="1282" width="9.33203125" style="147"/>
    <col min="1283" max="1283" width="32.6640625" style="147" customWidth="1"/>
    <col min="1284" max="1295" width="10.83203125" style="147" customWidth="1"/>
    <col min="1296" max="1538" width="9.33203125" style="147"/>
    <col min="1539" max="1539" width="32.6640625" style="147" customWidth="1"/>
    <col min="1540" max="1551" width="10.83203125" style="147" customWidth="1"/>
    <col min="1552" max="1794" width="9.33203125" style="147"/>
    <col min="1795" max="1795" width="32.6640625" style="147" customWidth="1"/>
    <col min="1796" max="1807" width="10.83203125" style="147" customWidth="1"/>
    <col min="1808" max="2050" width="9.33203125" style="147"/>
    <col min="2051" max="2051" width="32.6640625" style="147" customWidth="1"/>
    <col min="2052" max="2063" width="10.83203125" style="147" customWidth="1"/>
    <col min="2064" max="2306" width="9.33203125" style="147"/>
    <col min="2307" max="2307" width="32.6640625" style="147" customWidth="1"/>
    <col min="2308" max="2319" width="10.83203125" style="147" customWidth="1"/>
    <col min="2320" max="2562" width="9.33203125" style="147"/>
    <col min="2563" max="2563" width="32.6640625" style="147" customWidth="1"/>
    <col min="2564" max="2575" width="10.83203125" style="147" customWidth="1"/>
    <col min="2576" max="2818" width="9.33203125" style="147"/>
    <col min="2819" max="2819" width="32.6640625" style="147" customWidth="1"/>
    <col min="2820" max="2831" width="10.83203125" style="147" customWidth="1"/>
    <col min="2832" max="3074" width="9.33203125" style="147"/>
    <col min="3075" max="3075" width="32.6640625" style="147" customWidth="1"/>
    <col min="3076" max="3087" width="10.83203125" style="147" customWidth="1"/>
    <col min="3088" max="3330" width="9.33203125" style="147"/>
    <col min="3331" max="3331" width="32.6640625" style="147" customWidth="1"/>
    <col min="3332" max="3343" width="10.83203125" style="147" customWidth="1"/>
    <col min="3344" max="3586" width="9.33203125" style="147"/>
    <col min="3587" max="3587" width="32.6640625" style="147" customWidth="1"/>
    <col min="3588" max="3599" width="10.83203125" style="147" customWidth="1"/>
    <col min="3600" max="3842" width="9.33203125" style="147"/>
    <col min="3843" max="3843" width="32.6640625" style="147" customWidth="1"/>
    <col min="3844" max="3855" width="10.83203125" style="147" customWidth="1"/>
    <col min="3856" max="4098" width="9.33203125" style="147"/>
    <col min="4099" max="4099" width="32.6640625" style="147" customWidth="1"/>
    <col min="4100" max="4111" width="10.83203125" style="147" customWidth="1"/>
    <col min="4112" max="4354" width="9.33203125" style="147"/>
    <col min="4355" max="4355" width="32.6640625" style="147" customWidth="1"/>
    <col min="4356" max="4367" width="10.83203125" style="147" customWidth="1"/>
    <col min="4368" max="4610" width="9.33203125" style="147"/>
    <col min="4611" max="4611" width="32.6640625" style="147" customWidth="1"/>
    <col min="4612" max="4623" width="10.83203125" style="147" customWidth="1"/>
    <col min="4624" max="4866" width="9.33203125" style="147"/>
    <col min="4867" max="4867" width="32.6640625" style="147" customWidth="1"/>
    <col min="4868" max="4879" width="10.83203125" style="147" customWidth="1"/>
    <col min="4880" max="5122" width="9.33203125" style="147"/>
    <col min="5123" max="5123" width="32.6640625" style="147" customWidth="1"/>
    <col min="5124" max="5135" width="10.83203125" style="147" customWidth="1"/>
    <col min="5136" max="5378" width="9.33203125" style="147"/>
    <col min="5379" max="5379" width="32.6640625" style="147" customWidth="1"/>
    <col min="5380" max="5391" width="10.83203125" style="147" customWidth="1"/>
    <col min="5392" max="5634" width="9.33203125" style="147"/>
    <col min="5635" max="5635" width="32.6640625" style="147" customWidth="1"/>
    <col min="5636" max="5647" width="10.83203125" style="147" customWidth="1"/>
    <col min="5648" max="5890" width="9.33203125" style="147"/>
    <col min="5891" max="5891" width="32.6640625" style="147" customWidth="1"/>
    <col min="5892" max="5903" width="10.83203125" style="147" customWidth="1"/>
    <col min="5904" max="6146" width="9.33203125" style="147"/>
    <col min="6147" max="6147" width="32.6640625" style="147" customWidth="1"/>
    <col min="6148" max="6159" width="10.83203125" style="147" customWidth="1"/>
    <col min="6160" max="6402" width="9.33203125" style="147"/>
    <col min="6403" max="6403" width="32.6640625" style="147" customWidth="1"/>
    <col min="6404" max="6415" width="10.83203125" style="147" customWidth="1"/>
    <col min="6416" max="6658" width="9.33203125" style="147"/>
    <col min="6659" max="6659" width="32.6640625" style="147" customWidth="1"/>
    <col min="6660" max="6671" width="10.83203125" style="147" customWidth="1"/>
    <col min="6672" max="6914" width="9.33203125" style="147"/>
    <col min="6915" max="6915" width="32.6640625" style="147" customWidth="1"/>
    <col min="6916" max="6927" width="10.83203125" style="147" customWidth="1"/>
    <col min="6928" max="7170" width="9.33203125" style="147"/>
    <col min="7171" max="7171" width="32.6640625" style="147" customWidth="1"/>
    <col min="7172" max="7183" width="10.83203125" style="147" customWidth="1"/>
    <col min="7184" max="7426" width="9.33203125" style="147"/>
    <col min="7427" max="7427" width="32.6640625" style="147" customWidth="1"/>
    <col min="7428" max="7439" width="10.83203125" style="147" customWidth="1"/>
    <col min="7440" max="7682" width="9.33203125" style="147"/>
    <col min="7683" max="7683" width="32.6640625" style="147" customWidth="1"/>
    <col min="7684" max="7695" width="10.83203125" style="147" customWidth="1"/>
    <col min="7696" max="7938" width="9.33203125" style="147"/>
    <col min="7939" max="7939" width="32.6640625" style="147" customWidth="1"/>
    <col min="7940" max="7951" width="10.83203125" style="147" customWidth="1"/>
    <col min="7952" max="8194" width="9.33203125" style="147"/>
    <col min="8195" max="8195" width="32.6640625" style="147" customWidth="1"/>
    <col min="8196" max="8207" width="10.83203125" style="147" customWidth="1"/>
    <col min="8208" max="8450" width="9.33203125" style="147"/>
    <col min="8451" max="8451" width="32.6640625" style="147" customWidth="1"/>
    <col min="8452" max="8463" width="10.83203125" style="147" customWidth="1"/>
    <col min="8464" max="8706" width="9.33203125" style="147"/>
    <col min="8707" max="8707" width="32.6640625" style="147" customWidth="1"/>
    <col min="8708" max="8719" width="10.83203125" style="147" customWidth="1"/>
    <col min="8720" max="8962" width="9.33203125" style="147"/>
    <col min="8963" max="8963" width="32.6640625" style="147" customWidth="1"/>
    <col min="8964" max="8975" width="10.83203125" style="147" customWidth="1"/>
    <col min="8976" max="9218" width="9.33203125" style="147"/>
    <col min="9219" max="9219" width="32.6640625" style="147" customWidth="1"/>
    <col min="9220" max="9231" width="10.83203125" style="147" customWidth="1"/>
    <col min="9232" max="9474" width="9.33203125" style="147"/>
    <col min="9475" max="9475" width="32.6640625" style="147" customWidth="1"/>
    <col min="9476" max="9487" width="10.83203125" style="147" customWidth="1"/>
    <col min="9488" max="9730" width="9.33203125" style="147"/>
    <col min="9731" max="9731" width="32.6640625" style="147" customWidth="1"/>
    <col min="9732" max="9743" width="10.83203125" style="147" customWidth="1"/>
    <col min="9744" max="9986" width="9.33203125" style="147"/>
    <col min="9987" max="9987" width="32.6640625" style="147" customWidth="1"/>
    <col min="9988" max="9999" width="10.83203125" style="147" customWidth="1"/>
    <col min="10000" max="10242" width="9.33203125" style="147"/>
    <col min="10243" max="10243" width="32.6640625" style="147" customWidth="1"/>
    <col min="10244" max="10255" width="10.83203125" style="147" customWidth="1"/>
    <col min="10256" max="10498" width="9.33203125" style="147"/>
    <col min="10499" max="10499" width="32.6640625" style="147" customWidth="1"/>
    <col min="10500" max="10511" width="10.83203125" style="147" customWidth="1"/>
    <col min="10512" max="10754" width="9.33203125" style="147"/>
    <col min="10755" max="10755" width="32.6640625" style="147" customWidth="1"/>
    <col min="10756" max="10767" width="10.83203125" style="147" customWidth="1"/>
    <col min="10768" max="11010" width="9.33203125" style="147"/>
    <col min="11011" max="11011" width="32.6640625" style="147" customWidth="1"/>
    <col min="11012" max="11023" width="10.83203125" style="147" customWidth="1"/>
    <col min="11024" max="11266" width="9.33203125" style="147"/>
    <col min="11267" max="11267" width="32.6640625" style="147" customWidth="1"/>
    <col min="11268" max="11279" width="10.83203125" style="147" customWidth="1"/>
    <col min="11280" max="11522" width="9.33203125" style="147"/>
    <col min="11523" max="11523" width="32.6640625" style="147" customWidth="1"/>
    <col min="11524" max="11535" width="10.83203125" style="147" customWidth="1"/>
    <col min="11536" max="11778" width="9.33203125" style="147"/>
    <col min="11779" max="11779" width="32.6640625" style="147" customWidth="1"/>
    <col min="11780" max="11791" width="10.83203125" style="147" customWidth="1"/>
    <col min="11792" max="12034" width="9.33203125" style="147"/>
    <col min="12035" max="12035" width="32.6640625" style="147" customWidth="1"/>
    <col min="12036" max="12047" width="10.83203125" style="147" customWidth="1"/>
    <col min="12048" max="12290" width="9.33203125" style="147"/>
    <col min="12291" max="12291" width="32.6640625" style="147" customWidth="1"/>
    <col min="12292" max="12303" width="10.83203125" style="147" customWidth="1"/>
    <col min="12304" max="12546" width="9.33203125" style="147"/>
    <col min="12547" max="12547" width="32.6640625" style="147" customWidth="1"/>
    <col min="12548" max="12559" width="10.83203125" style="147" customWidth="1"/>
    <col min="12560" max="12802" width="9.33203125" style="147"/>
    <col min="12803" max="12803" width="32.6640625" style="147" customWidth="1"/>
    <col min="12804" max="12815" width="10.83203125" style="147" customWidth="1"/>
    <col min="12816" max="13058" width="9.33203125" style="147"/>
    <col min="13059" max="13059" width="32.6640625" style="147" customWidth="1"/>
    <col min="13060" max="13071" width="10.83203125" style="147" customWidth="1"/>
    <col min="13072" max="13314" width="9.33203125" style="147"/>
    <col min="13315" max="13315" width="32.6640625" style="147" customWidth="1"/>
    <col min="13316" max="13327" width="10.83203125" style="147" customWidth="1"/>
    <col min="13328" max="13570" width="9.33203125" style="147"/>
    <col min="13571" max="13571" width="32.6640625" style="147" customWidth="1"/>
    <col min="13572" max="13583" width="10.83203125" style="147" customWidth="1"/>
    <col min="13584" max="13826" width="9.33203125" style="147"/>
    <col min="13827" max="13827" width="32.6640625" style="147" customWidth="1"/>
    <col min="13828" max="13839" width="10.83203125" style="147" customWidth="1"/>
    <col min="13840" max="14082" width="9.33203125" style="147"/>
    <col min="14083" max="14083" width="32.6640625" style="147" customWidth="1"/>
    <col min="14084" max="14095" width="10.83203125" style="147" customWidth="1"/>
    <col min="14096" max="14338" width="9.33203125" style="147"/>
    <col min="14339" max="14339" width="32.6640625" style="147" customWidth="1"/>
    <col min="14340" max="14351" width="10.83203125" style="147" customWidth="1"/>
    <col min="14352" max="14594" width="9.33203125" style="147"/>
    <col min="14595" max="14595" width="32.6640625" style="147" customWidth="1"/>
    <col min="14596" max="14607" width="10.83203125" style="147" customWidth="1"/>
    <col min="14608" max="14850" width="9.33203125" style="147"/>
    <col min="14851" max="14851" width="32.6640625" style="147" customWidth="1"/>
    <col min="14852" max="14863" width="10.83203125" style="147" customWidth="1"/>
    <col min="14864" max="15106" width="9.33203125" style="147"/>
    <col min="15107" max="15107" width="32.6640625" style="147" customWidth="1"/>
    <col min="15108" max="15119" width="10.83203125" style="147" customWidth="1"/>
    <col min="15120" max="15362" width="9.33203125" style="147"/>
    <col min="15363" max="15363" width="32.6640625" style="147" customWidth="1"/>
    <col min="15364" max="15375" width="10.83203125" style="147" customWidth="1"/>
    <col min="15376" max="15618" width="9.33203125" style="147"/>
    <col min="15619" max="15619" width="32.6640625" style="147" customWidth="1"/>
    <col min="15620" max="15631" width="10.83203125" style="147" customWidth="1"/>
    <col min="15632" max="15874" width="9.33203125" style="147"/>
    <col min="15875" max="15875" width="32.6640625" style="147" customWidth="1"/>
    <col min="15876" max="15887" width="10.83203125" style="147" customWidth="1"/>
    <col min="15888" max="16130" width="9.33203125" style="147"/>
    <col min="16131" max="16131" width="32.6640625" style="147" customWidth="1"/>
    <col min="16132" max="16143" width="10.83203125" style="147" customWidth="1"/>
    <col min="16144" max="16384" width="9.33203125" style="147"/>
  </cols>
  <sheetData>
    <row r="1" spans="1:21" ht="16.5" thickTop="1" x14ac:dyDescent="0.25">
      <c r="A1" s="477" t="s">
        <v>472</v>
      </c>
      <c r="B1" s="478"/>
      <c r="C1" s="478"/>
      <c r="D1" s="478"/>
      <c r="E1" s="478"/>
      <c r="F1" s="478"/>
      <c r="G1" s="478"/>
      <c r="H1" s="478"/>
      <c r="I1" s="478"/>
      <c r="J1" s="478"/>
      <c r="K1" s="478"/>
      <c r="L1" s="478"/>
      <c r="M1" s="478"/>
      <c r="N1" s="478"/>
      <c r="O1" s="478"/>
      <c r="P1" s="478"/>
      <c r="Q1" s="479"/>
      <c r="R1" s="480"/>
      <c r="S1" s="480"/>
      <c r="T1" s="480"/>
      <c r="U1" s="481"/>
    </row>
    <row r="2" spans="1:21" ht="16.5" thickBot="1" x14ac:dyDescent="0.3">
      <c r="A2" s="176" t="s">
        <v>4</v>
      </c>
      <c r="B2" s="177">
        <v>1991</v>
      </c>
      <c r="C2" s="178">
        <v>1999</v>
      </c>
      <c r="D2" s="178">
        <v>2000</v>
      </c>
      <c r="E2" s="178">
        <v>2001</v>
      </c>
      <c r="F2" s="178">
        <v>2002</v>
      </c>
      <c r="G2" s="178">
        <v>2003</v>
      </c>
      <c r="H2" s="178">
        <v>2004</v>
      </c>
      <c r="I2" s="178">
        <v>2005</v>
      </c>
      <c r="J2" s="178">
        <v>2006</v>
      </c>
      <c r="K2" s="178">
        <v>2007</v>
      </c>
      <c r="L2" s="178">
        <v>2008</v>
      </c>
      <c r="M2" s="178">
        <v>2009</v>
      </c>
      <c r="N2" s="178">
        <v>2010</v>
      </c>
      <c r="O2" s="178">
        <v>2011</v>
      </c>
      <c r="P2" s="178">
        <v>2012</v>
      </c>
      <c r="Q2" s="178">
        <v>2013</v>
      </c>
      <c r="R2" s="179">
        <v>2014</v>
      </c>
      <c r="S2" s="179">
        <v>2015</v>
      </c>
      <c r="T2" s="179">
        <v>2016</v>
      </c>
      <c r="U2" s="823">
        <v>2017</v>
      </c>
    </row>
    <row r="3" spans="1:21" x14ac:dyDescent="0.25">
      <c r="A3" s="180" t="s">
        <v>262</v>
      </c>
      <c r="B3" s="181"/>
      <c r="C3" s="182"/>
      <c r="D3" s="182">
        <v>24</v>
      </c>
      <c r="E3" s="182"/>
      <c r="F3" s="182"/>
      <c r="G3" s="182">
        <v>36</v>
      </c>
      <c r="H3" s="182"/>
      <c r="I3" s="182"/>
      <c r="J3" s="182">
        <v>60</v>
      </c>
      <c r="K3" s="183"/>
      <c r="L3" s="183"/>
      <c r="M3" s="182">
        <v>46</v>
      </c>
      <c r="N3" s="183"/>
      <c r="O3" s="183"/>
      <c r="P3" s="183">
        <v>53</v>
      </c>
      <c r="Q3" s="184"/>
      <c r="R3" s="185"/>
      <c r="S3" s="185">
        <v>56</v>
      </c>
      <c r="T3" s="185"/>
      <c r="U3" s="824"/>
    </row>
    <row r="4" spans="1:21" x14ac:dyDescent="0.25">
      <c r="A4" s="186" t="s">
        <v>9</v>
      </c>
      <c r="B4" s="187">
        <v>34</v>
      </c>
      <c r="C4" s="188">
        <v>49</v>
      </c>
      <c r="D4" s="188">
        <v>74</v>
      </c>
      <c r="E4" s="188">
        <v>63</v>
      </c>
      <c r="F4" s="188">
        <v>67</v>
      </c>
      <c r="G4" s="188">
        <v>107</v>
      </c>
      <c r="H4" s="188">
        <v>83</v>
      </c>
      <c r="I4" s="188">
        <v>104</v>
      </c>
      <c r="J4" s="188">
        <v>132</v>
      </c>
      <c r="K4" s="189">
        <v>155</v>
      </c>
      <c r="L4" s="189">
        <v>187</v>
      </c>
      <c r="M4" s="188">
        <v>125</v>
      </c>
      <c r="N4" s="189">
        <v>168</v>
      </c>
      <c r="O4" s="189">
        <v>145</v>
      </c>
      <c r="P4" s="189">
        <v>146</v>
      </c>
      <c r="Q4" s="190">
        <v>113</v>
      </c>
      <c r="R4" s="191">
        <v>167</v>
      </c>
      <c r="S4" s="191">
        <v>141</v>
      </c>
      <c r="T4" s="191">
        <v>66</v>
      </c>
      <c r="U4" s="825">
        <v>126</v>
      </c>
    </row>
    <row r="5" spans="1:21" x14ac:dyDescent="0.25">
      <c r="A5" s="186" t="s">
        <v>263</v>
      </c>
      <c r="B5" s="187">
        <v>15</v>
      </c>
      <c r="C5" s="188"/>
      <c r="D5" s="188">
        <v>14</v>
      </c>
      <c r="E5" s="188"/>
      <c r="F5" s="188"/>
      <c r="G5" s="188">
        <v>22</v>
      </c>
      <c r="H5" s="188"/>
      <c r="I5" s="188"/>
      <c r="J5" s="188">
        <v>37</v>
      </c>
      <c r="K5" s="189"/>
      <c r="L5" s="189"/>
      <c r="M5" s="188">
        <v>22</v>
      </c>
      <c r="N5" s="189"/>
      <c r="O5" s="189"/>
      <c r="P5" s="189">
        <v>21</v>
      </c>
      <c r="Q5" s="190"/>
      <c r="R5" s="191"/>
      <c r="S5" s="191">
        <v>26</v>
      </c>
      <c r="T5" s="191"/>
      <c r="U5" s="825"/>
    </row>
    <row r="6" spans="1:21" x14ac:dyDescent="0.25">
      <c r="A6" s="186" t="s">
        <v>10</v>
      </c>
      <c r="B6" s="187">
        <v>371</v>
      </c>
      <c r="C6" s="188">
        <v>601</v>
      </c>
      <c r="D6" s="188">
        <v>471</v>
      </c>
      <c r="E6" s="188">
        <v>687</v>
      </c>
      <c r="F6" s="188">
        <v>565</v>
      </c>
      <c r="G6" s="188">
        <v>782</v>
      </c>
      <c r="H6" s="188">
        <v>664</v>
      </c>
      <c r="I6" s="188">
        <v>810</v>
      </c>
      <c r="J6" s="188">
        <v>978</v>
      </c>
      <c r="K6" s="189">
        <v>1079</v>
      </c>
      <c r="L6" s="189">
        <v>1100</v>
      </c>
      <c r="M6" s="188">
        <v>1059</v>
      </c>
      <c r="N6" s="189">
        <v>928</v>
      </c>
      <c r="O6" s="189">
        <v>1182</v>
      </c>
      <c r="P6" s="189">
        <v>961</v>
      </c>
      <c r="Q6" s="190">
        <v>1070</v>
      </c>
      <c r="R6" s="191">
        <v>1084</v>
      </c>
      <c r="S6" s="191">
        <v>868</v>
      </c>
      <c r="T6" s="191">
        <v>903</v>
      </c>
      <c r="U6" s="825">
        <v>1058</v>
      </c>
    </row>
    <row r="7" spans="1:21" x14ac:dyDescent="0.25">
      <c r="A7" s="186" t="s">
        <v>13</v>
      </c>
      <c r="B7" s="187">
        <v>31</v>
      </c>
      <c r="C7" s="188">
        <v>52</v>
      </c>
      <c r="D7" s="188">
        <v>76</v>
      </c>
      <c r="E7" s="188">
        <v>83</v>
      </c>
      <c r="F7" s="188">
        <v>67</v>
      </c>
      <c r="G7" s="188">
        <v>79</v>
      </c>
      <c r="H7" s="188">
        <v>60</v>
      </c>
      <c r="I7" s="188">
        <v>95</v>
      </c>
      <c r="J7" s="188">
        <v>72</v>
      </c>
      <c r="K7" s="189">
        <v>81</v>
      </c>
      <c r="L7" s="189">
        <v>114</v>
      </c>
      <c r="M7" s="188">
        <v>97</v>
      </c>
      <c r="N7" s="11">
        <v>112</v>
      </c>
      <c r="O7" s="189">
        <v>151</v>
      </c>
      <c r="P7" s="189">
        <v>99</v>
      </c>
      <c r="Q7" s="190">
        <v>127</v>
      </c>
      <c r="R7" s="191">
        <v>116</v>
      </c>
      <c r="S7" s="191">
        <v>95</v>
      </c>
      <c r="T7" s="191">
        <v>87</v>
      </c>
      <c r="U7" s="825">
        <v>80</v>
      </c>
    </row>
    <row r="8" spans="1:21" x14ac:dyDescent="0.25">
      <c r="A8" s="186" t="s">
        <v>264</v>
      </c>
      <c r="B8" s="187"/>
      <c r="C8" s="188"/>
      <c r="D8" s="188">
        <v>22</v>
      </c>
      <c r="E8" s="188"/>
      <c r="F8" s="188"/>
      <c r="G8" s="188">
        <v>31</v>
      </c>
      <c r="H8" s="188"/>
      <c r="I8" s="188"/>
      <c r="J8" s="188">
        <v>40</v>
      </c>
      <c r="K8" s="189"/>
      <c r="L8" s="189"/>
      <c r="M8" s="188">
        <v>84</v>
      </c>
      <c r="N8" s="189"/>
      <c r="O8" s="189"/>
      <c r="P8" s="189">
        <v>125</v>
      </c>
      <c r="Q8" s="190">
        <v>0</v>
      </c>
      <c r="R8" s="191"/>
      <c r="S8" s="191">
        <v>53</v>
      </c>
      <c r="T8" s="191"/>
      <c r="U8" s="825"/>
    </row>
    <row r="9" spans="1:21" x14ac:dyDescent="0.25">
      <c r="A9" s="186" t="s">
        <v>265</v>
      </c>
      <c r="B9" s="187">
        <v>2</v>
      </c>
      <c r="C9" s="188"/>
      <c r="D9" s="188"/>
      <c r="E9" s="188"/>
      <c r="F9" s="188"/>
      <c r="G9" s="188"/>
      <c r="H9" s="188"/>
      <c r="I9" s="188"/>
      <c r="J9" s="188">
        <v>0</v>
      </c>
      <c r="K9" s="189"/>
      <c r="L9" s="189"/>
      <c r="M9" s="188">
        <v>0</v>
      </c>
      <c r="N9" s="189"/>
      <c r="O9" s="189"/>
      <c r="P9" s="189">
        <v>0</v>
      </c>
      <c r="Q9" s="190">
        <v>0</v>
      </c>
      <c r="R9" s="191"/>
      <c r="S9" s="191">
        <v>0</v>
      </c>
      <c r="T9" s="191">
        <v>0</v>
      </c>
      <c r="U9" s="825"/>
    </row>
    <row r="10" spans="1:21" x14ac:dyDescent="0.25">
      <c r="A10" s="186" t="s">
        <v>16</v>
      </c>
      <c r="B10" s="187">
        <v>17</v>
      </c>
      <c r="C10" s="188">
        <v>35</v>
      </c>
      <c r="D10" s="188">
        <v>24</v>
      </c>
      <c r="E10" s="188">
        <v>22</v>
      </c>
      <c r="F10" s="188"/>
      <c r="G10" s="188">
        <v>37</v>
      </c>
      <c r="H10" s="188">
        <v>35</v>
      </c>
      <c r="I10" s="188">
        <v>48</v>
      </c>
      <c r="J10" s="188">
        <v>58</v>
      </c>
      <c r="K10" s="189">
        <v>35</v>
      </c>
      <c r="L10" s="189">
        <v>50</v>
      </c>
      <c r="M10" s="188">
        <v>54</v>
      </c>
      <c r="N10" s="189">
        <v>39</v>
      </c>
      <c r="O10" s="189">
        <v>77</v>
      </c>
      <c r="P10" s="189">
        <v>77</v>
      </c>
      <c r="Q10" s="190">
        <v>77</v>
      </c>
      <c r="R10" s="191">
        <v>77</v>
      </c>
      <c r="S10" s="191">
        <v>117</v>
      </c>
      <c r="T10" s="191">
        <v>81</v>
      </c>
      <c r="U10" s="825">
        <v>60</v>
      </c>
    </row>
    <row r="11" spans="1:21" x14ac:dyDescent="0.25">
      <c r="A11" s="186" t="s">
        <v>216</v>
      </c>
      <c r="B11" s="187">
        <v>7</v>
      </c>
      <c r="C11" s="188"/>
      <c r="D11" s="188">
        <v>8</v>
      </c>
      <c r="E11" s="188"/>
      <c r="F11" s="188"/>
      <c r="G11" s="188">
        <v>4</v>
      </c>
      <c r="H11" s="188"/>
      <c r="I11" s="188"/>
      <c r="J11" s="188">
        <v>8</v>
      </c>
      <c r="K11" s="189"/>
      <c r="L11" s="189"/>
      <c r="M11" s="188">
        <v>14</v>
      </c>
      <c r="N11" s="189"/>
      <c r="O11" s="189"/>
      <c r="P11" s="189">
        <v>18</v>
      </c>
      <c r="Q11" s="190"/>
      <c r="R11" s="191">
        <v>48</v>
      </c>
      <c r="S11" s="191">
        <v>2</v>
      </c>
      <c r="T11" s="191"/>
      <c r="U11" s="825"/>
    </row>
    <row r="12" spans="1:21" x14ac:dyDescent="0.25">
      <c r="A12" s="186" t="s">
        <v>266</v>
      </c>
      <c r="B12" s="187">
        <v>3</v>
      </c>
      <c r="C12" s="188"/>
      <c r="D12" s="188">
        <v>11</v>
      </c>
      <c r="E12" s="188"/>
      <c r="F12" s="188"/>
      <c r="G12" s="188">
        <v>20</v>
      </c>
      <c r="H12" s="188"/>
      <c r="I12" s="188"/>
      <c r="J12" s="188">
        <v>139</v>
      </c>
      <c r="K12" s="189"/>
      <c r="L12" s="189"/>
      <c r="M12" s="188">
        <v>43</v>
      </c>
      <c r="N12" s="189"/>
      <c r="O12" s="189"/>
      <c r="P12" s="189">
        <v>75</v>
      </c>
      <c r="Q12" s="190"/>
      <c r="R12" s="191"/>
      <c r="S12" s="191">
        <v>70</v>
      </c>
      <c r="T12" s="191"/>
      <c r="U12" s="825"/>
    </row>
    <row r="13" spans="1:21" x14ac:dyDescent="0.25">
      <c r="A13" s="186" t="s">
        <v>267</v>
      </c>
      <c r="B13" s="187">
        <v>9</v>
      </c>
      <c r="C13" s="188"/>
      <c r="D13" s="188">
        <v>16</v>
      </c>
      <c r="E13" s="188"/>
      <c r="F13" s="188"/>
      <c r="G13" s="188">
        <v>12</v>
      </c>
      <c r="H13" s="188"/>
      <c r="I13" s="188"/>
      <c r="J13" s="188">
        <v>9</v>
      </c>
      <c r="K13" s="189"/>
      <c r="L13" s="189"/>
      <c r="M13" s="188">
        <v>16</v>
      </c>
      <c r="N13" s="189"/>
      <c r="O13" s="189"/>
      <c r="P13" s="189">
        <v>20</v>
      </c>
      <c r="Q13" s="190"/>
      <c r="R13" s="191"/>
      <c r="S13" s="191">
        <v>17</v>
      </c>
      <c r="T13" s="191"/>
      <c r="U13" s="825"/>
    </row>
    <row r="14" spans="1:21" x14ac:dyDescent="0.25">
      <c r="A14" s="186" t="s">
        <v>268</v>
      </c>
      <c r="B14" s="187">
        <v>10</v>
      </c>
      <c r="C14" s="188"/>
      <c r="D14" s="188">
        <v>11</v>
      </c>
      <c r="E14" s="188">
        <v>37</v>
      </c>
      <c r="F14" s="188"/>
      <c r="G14" s="188">
        <v>10</v>
      </c>
      <c r="H14" s="188"/>
      <c r="I14" s="188"/>
      <c r="J14" s="188">
        <v>18</v>
      </c>
      <c r="K14" s="189"/>
      <c r="L14" s="189"/>
      <c r="M14" s="188">
        <v>18</v>
      </c>
      <c r="N14" s="189"/>
      <c r="O14" s="189"/>
      <c r="P14" s="189">
        <v>65</v>
      </c>
      <c r="Q14" s="190"/>
      <c r="R14" s="191"/>
      <c r="S14" s="191">
        <v>52</v>
      </c>
      <c r="T14" s="191"/>
      <c r="U14" s="825"/>
    </row>
    <row r="15" spans="1:21" x14ac:dyDescent="0.25">
      <c r="A15" s="186" t="s">
        <v>269</v>
      </c>
      <c r="B15" s="187">
        <v>18</v>
      </c>
      <c r="C15" s="188"/>
      <c r="D15" s="188">
        <v>26</v>
      </c>
      <c r="E15" s="188">
        <v>34</v>
      </c>
      <c r="F15" s="188">
        <v>28</v>
      </c>
      <c r="G15" s="188">
        <v>34</v>
      </c>
      <c r="H15" s="188">
        <v>38</v>
      </c>
      <c r="I15" s="188"/>
      <c r="J15" s="188">
        <v>58</v>
      </c>
      <c r="K15" s="189"/>
      <c r="L15" s="189"/>
      <c r="M15" s="188">
        <v>110</v>
      </c>
      <c r="N15" s="189"/>
      <c r="O15" s="189"/>
      <c r="P15" s="189">
        <v>128</v>
      </c>
      <c r="Q15" s="190"/>
      <c r="R15" s="191"/>
      <c r="S15" s="191">
        <v>124</v>
      </c>
      <c r="T15" s="191"/>
      <c r="U15" s="825"/>
    </row>
    <row r="16" spans="1:21" x14ac:dyDescent="0.25">
      <c r="A16" s="186" t="s">
        <v>29</v>
      </c>
      <c r="B16" s="187"/>
      <c r="C16" s="188">
        <v>60</v>
      </c>
      <c r="D16" s="188">
        <v>28</v>
      </c>
      <c r="E16" s="188"/>
      <c r="F16" s="188"/>
      <c r="G16" s="188">
        <v>55</v>
      </c>
      <c r="H16" s="188">
        <v>40</v>
      </c>
      <c r="I16" s="188">
        <v>62</v>
      </c>
      <c r="J16" s="188">
        <v>128</v>
      </c>
      <c r="K16" s="189">
        <v>106</v>
      </c>
      <c r="L16" s="189">
        <v>78</v>
      </c>
      <c r="M16" s="188">
        <v>126</v>
      </c>
      <c r="N16" s="189">
        <v>80</v>
      </c>
      <c r="O16" s="189">
        <v>118</v>
      </c>
      <c r="P16" s="189">
        <v>122</v>
      </c>
      <c r="Q16" s="190">
        <v>133</v>
      </c>
      <c r="R16" s="191">
        <v>100</v>
      </c>
      <c r="S16" s="191">
        <v>89</v>
      </c>
      <c r="T16" s="191">
        <v>106</v>
      </c>
      <c r="U16" s="825">
        <v>103</v>
      </c>
    </row>
    <row r="17" spans="1:21" x14ac:dyDescent="0.25">
      <c r="A17" s="186" t="s">
        <v>270</v>
      </c>
      <c r="B17" s="187">
        <v>8</v>
      </c>
      <c r="C17" s="188"/>
      <c r="D17" s="188"/>
      <c r="E17" s="188"/>
      <c r="F17" s="188"/>
      <c r="G17" s="188">
        <v>7</v>
      </c>
      <c r="H17" s="188"/>
      <c r="I17" s="188"/>
      <c r="J17" s="188">
        <v>5</v>
      </c>
      <c r="K17" s="189"/>
      <c r="L17" s="189"/>
      <c r="M17" s="188">
        <v>13</v>
      </c>
      <c r="N17" s="189"/>
      <c r="O17" s="189"/>
      <c r="P17" s="189">
        <v>16</v>
      </c>
      <c r="Q17" s="190"/>
      <c r="R17" s="191"/>
      <c r="S17" s="191">
        <v>15</v>
      </c>
      <c r="T17" s="191"/>
      <c r="U17" s="825"/>
    </row>
    <row r="18" spans="1:21" x14ac:dyDescent="0.25">
      <c r="A18" s="186" t="s">
        <v>271</v>
      </c>
      <c r="B18" s="187">
        <v>4</v>
      </c>
      <c r="C18" s="188"/>
      <c r="D18" s="188">
        <v>3</v>
      </c>
      <c r="E18" s="188"/>
      <c r="F18" s="188"/>
      <c r="G18" s="188">
        <v>4</v>
      </c>
      <c r="H18" s="188"/>
      <c r="I18" s="188"/>
      <c r="J18" s="188">
        <v>6</v>
      </c>
      <c r="K18" s="189"/>
      <c r="L18" s="189"/>
      <c r="M18" s="188">
        <v>15</v>
      </c>
      <c r="N18" s="189"/>
      <c r="O18" s="189"/>
      <c r="P18" s="189">
        <v>10</v>
      </c>
      <c r="Q18" s="190"/>
      <c r="R18" s="191"/>
      <c r="S18" s="191">
        <v>2</v>
      </c>
      <c r="T18" s="191"/>
      <c r="U18" s="825"/>
    </row>
    <row r="19" spans="1:21" x14ac:dyDescent="0.25">
      <c r="A19" s="186" t="s">
        <v>272</v>
      </c>
      <c r="B19" s="187">
        <v>25</v>
      </c>
      <c r="C19" s="188">
        <v>34</v>
      </c>
      <c r="D19" s="188">
        <v>27</v>
      </c>
      <c r="E19" s="188">
        <v>32</v>
      </c>
      <c r="F19" s="188">
        <v>18</v>
      </c>
      <c r="G19" s="188">
        <v>55</v>
      </c>
      <c r="H19" s="188">
        <v>58</v>
      </c>
      <c r="I19" s="188">
        <v>57</v>
      </c>
      <c r="J19" s="188">
        <v>61</v>
      </c>
      <c r="K19" s="189">
        <v>84</v>
      </c>
      <c r="L19" s="189">
        <v>72</v>
      </c>
      <c r="M19" s="188">
        <v>60</v>
      </c>
      <c r="N19" s="189">
        <v>80</v>
      </c>
      <c r="O19" s="189">
        <v>61</v>
      </c>
      <c r="P19" s="189">
        <v>72</v>
      </c>
      <c r="Q19" s="190">
        <v>73</v>
      </c>
      <c r="R19" s="191">
        <v>104</v>
      </c>
      <c r="S19" s="191">
        <v>87</v>
      </c>
      <c r="T19" s="191">
        <v>65</v>
      </c>
      <c r="U19" s="825">
        <v>97</v>
      </c>
    </row>
    <row r="20" spans="1:21" x14ac:dyDescent="0.25">
      <c r="A20" s="186" t="s">
        <v>273</v>
      </c>
      <c r="B20" s="187">
        <v>16</v>
      </c>
      <c r="C20" s="188"/>
      <c r="D20" s="188">
        <v>8</v>
      </c>
      <c r="E20" s="188"/>
      <c r="F20" s="188"/>
      <c r="G20" s="188">
        <v>5</v>
      </c>
      <c r="H20" s="188"/>
      <c r="I20" s="188"/>
      <c r="J20" s="188">
        <v>12</v>
      </c>
      <c r="K20" s="189"/>
      <c r="L20" s="189"/>
      <c r="M20" s="188">
        <v>7</v>
      </c>
      <c r="N20" s="189"/>
      <c r="O20" s="189"/>
      <c r="P20" s="189">
        <v>27</v>
      </c>
      <c r="Q20" s="190"/>
      <c r="R20" s="191"/>
      <c r="S20" s="191">
        <v>17</v>
      </c>
      <c r="T20" s="191"/>
      <c r="U20" s="825"/>
    </row>
    <row r="21" spans="1:21" x14ac:dyDescent="0.25">
      <c r="A21" s="186" t="s">
        <v>274</v>
      </c>
      <c r="B21" s="187">
        <v>4</v>
      </c>
      <c r="C21" s="188"/>
      <c r="D21" s="188">
        <v>7</v>
      </c>
      <c r="E21" s="188"/>
      <c r="F21" s="188"/>
      <c r="G21" s="188">
        <v>6</v>
      </c>
      <c r="H21" s="188"/>
      <c r="I21" s="188"/>
      <c r="J21" s="188">
        <v>8</v>
      </c>
      <c r="K21" s="189"/>
      <c r="L21" s="189"/>
      <c r="M21" s="188">
        <v>9</v>
      </c>
      <c r="N21" s="189"/>
      <c r="O21" s="189"/>
      <c r="P21" s="189">
        <v>15</v>
      </c>
      <c r="Q21" s="190"/>
      <c r="R21" s="191"/>
      <c r="S21" s="191">
        <v>0</v>
      </c>
      <c r="T21" s="191"/>
      <c r="U21" s="825"/>
    </row>
    <row r="22" spans="1:21" x14ac:dyDescent="0.25">
      <c r="A22" s="186" t="s">
        <v>275</v>
      </c>
      <c r="B22" s="187">
        <v>21</v>
      </c>
      <c r="C22" s="188"/>
      <c r="D22" s="188">
        <v>24</v>
      </c>
      <c r="E22" s="188"/>
      <c r="F22" s="188"/>
      <c r="G22" s="188">
        <v>37</v>
      </c>
      <c r="H22" s="188"/>
      <c r="I22" s="188"/>
      <c r="J22" s="188">
        <v>53</v>
      </c>
      <c r="K22" s="189"/>
      <c r="L22" s="189"/>
      <c r="M22" s="188">
        <v>36</v>
      </c>
      <c r="N22" s="189"/>
      <c r="O22" s="189"/>
      <c r="P22" s="189">
        <v>86</v>
      </c>
      <c r="Q22" s="190"/>
      <c r="R22" s="191"/>
      <c r="S22" s="191">
        <v>46</v>
      </c>
      <c r="T22" s="191"/>
      <c r="U22" s="825"/>
    </row>
    <row r="23" spans="1:21" x14ac:dyDescent="0.25">
      <c r="A23" s="186" t="s">
        <v>276</v>
      </c>
      <c r="B23" s="187">
        <v>16</v>
      </c>
      <c r="C23" s="188"/>
      <c r="D23" s="188">
        <v>12</v>
      </c>
      <c r="E23" s="188"/>
      <c r="F23" s="188"/>
      <c r="G23" s="188">
        <v>24</v>
      </c>
      <c r="H23" s="188"/>
      <c r="I23" s="188"/>
      <c r="J23" s="188">
        <v>41</v>
      </c>
      <c r="K23" s="189"/>
      <c r="L23" s="189"/>
      <c r="M23" s="188">
        <v>24</v>
      </c>
      <c r="N23" s="189"/>
      <c r="O23" s="189"/>
      <c r="P23" s="189">
        <v>41</v>
      </c>
      <c r="Q23" s="190"/>
      <c r="R23" s="191"/>
      <c r="S23" s="191">
        <v>31</v>
      </c>
      <c r="T23" s="191"/>
      <c r="U23" s="825"/>
    </row>
    <row r="24" spans="1:21" x14ac:dyDescent="0.25">
      <c r="A24" s="186" t="s">
        <v>277</v>
      </c>
      <c r="B24" s="187">
        <v>3</v>
      </c>
      <c r="C24" s="188"/>
      <c r="D24" s="188"/>
      <c r="E24" s="188"/>
      <c r="F24" s="188"/>
      <c r="G24" s="188"/>
      <c r="H24" s="188"/>
      <c r="I24" s="188"/>
      <c r="J24" s="188" t="s">
        <v>159</v>
      </c>
      <c r="K24" s="189"/>
      <c r="L24" s="189"/>
      <c r="M24" s="188" t="s">
        <v>159</v>
      </c>
      <c r="N24" s="189"/>
      <c r="O24" s="189"/>
      <c r="P24" s="189" t="s">
        <v>159</v>
      </c>
      <c r="Q24" s="190"/>
      <c r="R24" s="191"/>
      <c r="S24" s="458" t="s">
        <v>159</v>
      </c>
      <c r="T24" s="458" t="s">
        <v>159</v>
      </c>
      <c r="U24" s="826" t="s">
        <v>159</v>
      </c>
    </row>
    <row r="25" spans="1:21" x14ac:dyDescent="0.25">
      <c r="A25" s="186" t="s">
        <v>42</v>
      </c>
      <c r="B25" s="187">
        <v>233</v>
      </c>
      <c r="C25" s="188">
        <v>421</v>
      </c>
      <c r="D25" s="188">
        <v>390</v>
      </c>
      <c r="E25" s="188">
        <v>369</v>
      </c>
      <c r="F25" s="188">
        <v>310</v>
      </c>
      <c r="G25" s="188">
        <v>549</v>
      </c>
      <c r="H25" s="188">
        <v>414</v>
      </c>
      <c r="I25" s="188">
        <v>490</v>
      </c>
      <c r="J25" s="188">
        <v>435</v>
      </c>
      <c r="K25" s="189">
        <v>508</v>
      </c>
      <c r="L25" s="189">
        <v>493</v>
      </c>
      <c r="M25" s="188">
        <v>397</v>
      </c>
      <c r="N25" s="189">
        <v>442</v>
      </c>
      <c r="O25" s="189">
        <v>588</v>
      </c>
      <c r="P25" s="189">
        <v>562</v>
      </c>
      <c r="Q25" s="190">
        <v>541</v>
      </c>
      <c r="R25" s="191">
        <v>374</v>
      </c>
      <c r="S25" s="191">
        <v>367</v>
      </c>
      <c r="T25" s="191">
        <v>539</v>
      </c>
      <c r="U25" s="825">
        <v>538</v>
      </c>
    </row>
    <row r="26" spans="1:21" x14ac:dyDescent="0.25">
      <c r="A26" s="186" t="s">
        <v>225</v>
      </c>
      <c r="B26" s="187">
        <v>19</v>
      </c>
      <c r="C26" s="188"/>
      <c r="D26" s="188">
        <v>32</v>
      </c>
      <c r="E26" s="188"/>
      <c r="F26" s="188"/>
      <c r="G26" s="188">
        <v>21</v>
      </c>
      <c r="H26" s="188"/>
      <c r="I26" s="188"/>
      <c r="J26" s="188">
        <v>19</v>
      </c>
      <c r="K26" s="189"/>
      <c r="L26" s="189"/>
      <c r="M26" s="188">
        <v>45</v>
      </c>
      <c r="N26" s="189"/>
      <c r="O26" s="189"/>
      <c r="P26" s="189">
        <v>55</v>
      </c>
      <c r="Q26" s="190"/>
      <c r="R26" s="191">
        <v>50</v>
      </c>
      <c r="S26" s="191">
        <v>51</v>
      </c>
      <c r="T26" s="191"/>
      <c r="U26" s="825"/>
    </row>
    <row r="27" spans="1:21" x14ac:dyDescent="0.25">
      <c r="A27" s="186" t="s">
        <v>46</v>
      </c>
      <c r="B27" s="187">
        <v>32</v>
      </c>
      <c r="C27" s="188">
        <v>45</v>
      </c>
      <c r="D27" s="188">
        <v>41</v>
      </c>
      <c r="E27" s="188">
        <v>43</v>
      </c>
      <c r="F27" s="188"/>
      <c r="G27" s="188">
        <v>58</v>
      </c>
      <c r="H27" s="188">
        <v>41</v>
      </c>
      <c r="I27" s="188">
        <v>65</v>
      </c>
      <c r="J27" s="188">
        <v>91</v>
      </c>
      <c r="K27" s="189">
        <v>102</v>
      </c>
      <c r="L27" s="189">
        <v>102</v>
      </c>
      <c r="M27" s="188">
        <v>94</v>
      </c>
      <c r="N27" s="189">
        <v>81</v>
      </c>
      <c r="O27" s="189">
        <v>112</v>
      </c>
      <c r="P27" s="189">
        <v>115</v>
      </c>
      <c r="Q27" s="190">
        <v>116</v>
      </c>
      <c r="R27" s="191">
        <v>108</v>
      </c>
      <c r="S27" s="191">
        <v>101</v>
      </c>
      <c r="T27" s="191">
        <v>89</v>
      </c>
      <c r="U27" s="825">
        <v>76</v>
      </c>
    </row>
    <row r="28" spans="1:21" x14ac:dyDescent="0.25">
      <c r="A28" s="186" t="s">
        <v>278</v>
      </c>
      <c r="B28" s="187">
        <v>18</v>
      </c>
      <c r="C28" s="188"/>
      <c r="D28" s="188">
        <v>25</v>
      </c>
      <c r="E28" s="188">
        <v>18</v>
      </c>
      <c r="F28" s="188"/>
      <c r="G28" s="188">
        <v>32</v>
      </c>
      <c r="H28" s="188">
        <v>37</v>
      </c>
      <c r="I28" s="188"/>
      <c r="J28" s="188">
        <v>54</v>
      </c>
      <c r="K28" s="189"/>
      <c r="L28" s="189"/>
      <c r="M28" s="188">
        <v>71</v>
      </c>
      <c r="N28" s="189"/>
      <c r="O28" s="189"/>
      <c r="P28" s="189">
        <v>93</v>
      </c>
      <c r="Q28" s="190"/>
      <c r="R28" s="191"/>
      <c r="S28" s="191">
        <v>26</v>
      </c>
      <c r="T28" s="191"/>
      <c r="U28" s="825"/>
    </row>
    <row r="29" spans="1:21" x14ac:dyDescent="0.25">
      <c r="A29" s="186" t="s">
        <v>112</v>
      </c>
      <c r="B29" s="187"/>
      <c r="C29" s="188"/>
      <c r="D29" s="188"/>
      <c r="E29" s="188"/>
      <c r="F29" s="188"/>
      <c r="G29" s="188"/>
      <c r="H29" s="188"/>
      <c r="I29" s="188"/>
      <c r="J29" s="188">
        <v>0</v>
      </c>
      <c r="K29" s="189">
        <v>0</v>
      </c>
      <c r="L29" s="189">
        <v>0</v>
      </c>
      <c r="M29" s="188">
        <v>0</v>
      </c>
      <c r="N29" s="189">
        <v>0</v>
      </c>
      <c r="O29" s="189">
        <v>0</v>
      </c>
      <c r="P29" s="189">
        <v>0</v>
      </c>
      <c r="Q29" s="190">
        <v>0</v>
      </c>
      <c r="R29" s="191">
        <v>117</v>
      </c>
      <c r="S29" s="191">
        <v>137</v>
      </c>
      <c r="T29" s="191">
        <v>105</v>
      </c>
      <c r="U29" s="825">
        <v>130</v>
      </c>
    </row>
    <row r="30" spans="1:21" ht="16.5" thickBot="1" x14ac:dyDescent="0.3">
      <c r="A30" s="192" t="s">
        <v>47</v>
      </c>
      <c r="B30" s="193">
        <v>299</v>
      </c>
      <c r="C30" s="194">
        <v>470</v>
      </c>
      <c r="D30" s="194">
        <v>473</v>
      </c>
      <c r="E30" s="194">
        <v>547</v>
      </c>
      <c r="F30" s="194">
        <v>524</v>
      </c>
      <c r="G30" s="194">
        <v>495</v>
      </c>
      <c r="H30" s="194">
        <v>498</v>
      </c>
      <c r="I30" s="194">
        <v>410</v>
      </c>
      <c r="J30" s="194">
        <v>611</v>
      </c>
      <c r="K30" s="195">
        <v>569</v>
      </c>
      <c r="L30" s="195">
        <v>711</v>
      </c>
      <c r="M30" s="194">
        <v>769</v>
      </c>
      <c r="N30" s="195">
        <v>586</v>
      </c>
      <c r="O30" s="195">
        <v>745</v>
      </c>
      <c r="P30" s="195">
        <v>541</v>
      </c>
      <c r="Q30" s="196">
        <v>954</v>
      </c>
      <c r="R30" s="197">
        <v>698</v>
      </c>
      <c r="S30" s="197">
        <v>571</v>
      </c>
      <c r="T30" s="197">
        <v>736</v>
      </c>
      <c r="U30" s="827">
        <v>599</v>
      </c>
    </row>
    <row r="31" spans="1:21" ht="16.5" thickBot="1" x14ac:dyDescent="0.3">
      <c r="A31" s="198" t="s">
        <v>65</v>
      </c>
      <c r="B31" s="199">
        <f>SUM(B3:B30)</f>
        <v>1215</v>
      </c>
      <c r="C31" s="200"/>
      <c r="D31" s="201">
        <f>SUM(D3:D30)</f>
        <v>1847</v>
      </c>
      <c r="E31" s="200"/>
      <c r="F31" s="200"/>
      <c r="G31" s="201">
        <f>SUM(G3:G30)</f>
        <v>2522</v>
      </c>
      <c r="H31" s="202"/>
      <c r="I31" s="202"/>
      <c r="J31" s="201">
        <f>SUM(J3:J30)</f>
        <v>3133</v>
      </c>
      <c r="K31" s="200"/>
      <c r="L31" s="200"/>
      <c r="M31" s="201">
        <f>SUM(M3:M30)</f>
        <v>3354</v>
      </c>
      <c r="N31" s="200"/>
      <c r="O31" s="200"/>
      <c r="P31" s="201">
        <f>SUM(P3:P30)</f>
        <v>3543</v>
      </c>
      <c r="Q31" s="203"/>
      <c r="R31" s="204"/>
      <c r="S31" s="222">
        <v>3161</v>
      </c>
      <c r="T31" s="222"/>
      <c r="U31" s="828"/>
    </row>
    <row r="32" spans="1:21" ht="16.5" thickBot="1" x14ac:dyDescent="0.3">
      <c r="A32" s="205" t="s">
        <v>66</v>
      </c>
      <c r="B32" s="206">
        <f>(B31/$B$31)*100</f>
        <v>100</v>
      </c>
      <c r="C32" s="207"/>
      <c r="D32" s="208">
        <f>(D31/$B$31)*100</f>
        <v>152.01646090534979</v>
      </c>
      <c r="E32" s="207"/>
      <c r="F32" s="207"/>
      <c r="G32" s="208">
        <f>(G31/$B$31)*100</f>
        <v>207.57201646090536</v>
      </c>
      <c r="H32" s="209"/>
      <c r="I32" s="209"/>
      <c r="J32" s="208">
        <f>(J31/$B$31)*100</f>
        <v>257.86008230452671</v>
      </c>
      <c r="K32" s="207"/>
      <c r="L32" s="207"/>
      <c r="M32" s="208">
        <f>(M31/$B$31)*100</f>
        <v>276.04938271604937</v>
      </c>
      <c r="N32" s="207"/>
      <c r="O32" s="207"/>
      <c r="P32" s="208">
        <f>(P31/$B$31)*100</f>
        <v>291.60493827160491</v>
      </c>
      <c r="Q32" s="210"/>
      <c r="R32" s="211"/>
      <c r="S32" s="223">
        <v>260.16460905349794</v>
      </c>
      <c r="T32" s="223"/>
      <c r="U32" s="829"/>
    </row>
    <row r="33" spans="1:16" ht="16.5" thickTop="1" x14ac:dyDescent="0.25">
      <c r="A33" s="117" t="s">
        <v>49</v>
      </c>
      <c r="P33" s="147"/>
    </row>
    <row r="34" spans="1:16" ht="21" customHeight="1" x14ac:dyDescent="0.25">
      <c r="A34" s="475" t="s">
        <v>282</v>
      </c>
      <c r="B34" s="476"/>
      <c r="C34" s="476"/>
      <c r="D34" s="476"/>
      <c r="E34" s="476"/>
      <c r="F34" s="476"/>
      <c r="G34" s="476"/>
      <c r="H34" s="476"/>
      <c r="I34" s="476"/>
      <c r="J34" s="476"/>
      <c r="P34" s="147"/>
    </row>
    <row r="35" spans="1:16" x14ac:dyDescent="0.25">
      <c r="A35" s="147" t="s">
        <v>281</v>
      </c>
      <c r="P35" s="147"/>
    </row>
    <row r="36" spans="1:16" x14ac:dyDescent="0.25">
      <c r="A36" s="147" t="s">
        <v>279</v>
      </c>
    </row>
    <row r="37" spans="1:16" x14ac:dyDescent="0.25">
      <c r="A37" s="147" t="s">
        <v>312</v>
      </c>
    </row>
  </sheetData>
  <mergeCells count="2">
    <mergeCell ref="A34:J34"/>
    <mergeCell ref="A1:U1"/>
  </mergeCells>
  <pageMargins left="0.70866141732283472" right="0.70866141732283472" top="0.74803149606299213" bottom="0.74803149606299213" header="0.31496062992125984" footer="0.31496062992125984"/>
  <pageSetup paperSize="9" scale="77" orientation="landscape" r:id="rId1"/>
  <headerFooter>
    <oddHeader xml:space="preserve">&amp;C&amp;"Calibri,Regular"&amp;12SRAD Report 1954 Transport Statistics 2017 Rail and Metrolink Section </oddHeader>
    <evenHeader xml:space="preserve">&amp;C&amp;"Calibri,Regular"&amp;13HFAS Report 1724 Transport Statistics 2012 Public Transport Section </even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110</vt:i4>
      </vt:variant>
    </vt:vector>
  </HeadingPairs>
  <TitlesOfParts>
    <vt:vector size="179" baseType="lpstr">
      <vt:lpstr>Introduction and Notes</vt:lpstr>
      <vt:lpstr>Index of Tables</vt:lpstr>
      <vt:lpstr>Index of Figures</vt:lpstr>
      <vt:lpstr>Figure 5.1</vt:lpstr>
      <vt:lpstr>Table 5.1</vt:lpstr>
      <vt:lpstr>Table 5.2</vt:lpstr>
      <vt:lpstr>Table 5.3</vt:lpstr>
      <vt:lpstr>Table 5.4a</vt:lpstr>
      <vt:lpstr>Table 5.4b</vt:lpstr>
      <vt:lpstr>Table 5.5a</vt:lpstr>
      <vt:lpstr>Table 5.5b</vt:lpstr>
      <vt:lpstr>Table 5.6a</vt:lpstr>
      <vt:lpstr>Table 5.6b</vt:lpstr>
      <vt:lpstr>Table 5.7a</vt:lpstr>
      <vt:lpstr>Table 5.7b</vt:lpstr>
      <vt:lpstr>Table 5.8a</vt:lpstr>
      <vt:lpstr>Table 5.8b</vt:lpstr>
      <vt:lpstr>Table 5.9a</vt:lpstr>
      <vt:lpstr>Table 5.9b</vt:lpstr>
      <vt:lpstr>Table 5.10a</vt:lpstr>
      <vt:lpstr>Table 5.10b</vt:lpstr>
      <vt:lpstr>Table 5.11 Bury Feb18 Wkday</vt:lpstr>
      <vt:lpstr>Table 5.12 Alt Jan18 Wkday</vt:lpstr>
      <vt:lpstr>Table 5.13 Eccles Jan18 Wkday</vt:lpstr>
      <vt:lpstr>Table 5.14 E.Dids Sep17 Wkday</vt:lpstr>
      <vt:lpstr>Table 5.15 Roch Jan18 Wkday</vt:lpstr>
      <vt:lpstr>Table 5.16 Ashton Nov17 Wkday</vt:lpstr>
      <vt:lpstr>Table 5.17 Airport Dec17 Wkday</vt:lpstr>
      <vt:lpstr>Table 5.18 CityZone Oct17 Wkdy</vt:lpstr>
      <vt:lpstr>Table 5.19a Alt trend pre 0730</vt:lpstr>
      <vt:lpstr>Table 5.19b Alt trend AM Peak</vt:lpstr>
      <vt:lpstr>Table 5.19c Alt trend 0930-1330</vt:lpstr>
      <vt:lpstr>Table 5.19d Alt 1330-1600</vt:lpstr>
      <vt:lpstr>Table 5.19e Alt trend PM Peak</vt:lpstr>
      <vt:lpstr>Table 5.20a Bur trend Pre 0730</vt:lpstr>
      <vt:lpstr>Table 5.20b Bur trend AM Peak</vt:lpstr>
      <vt:lpstr>Table 5.20c Bur trend 930-1330</vt:lpstr>
      <vt:lpstr>Table 5.20d Bur trend 1330-1600</vt:lpstr>
      <vt:lpstr>Table 5.20e Bur trend PM Peak</vt:lpstr>
      <vt:lpstr>Table 5.21a Ecc Board Pre 0730</vt:lpstr>
      <vt:lpstr>Table 5.21b Ecc Board AM Peak</vt:lpstr>
      <vt:lpstr>Table 5.21c Ecc Board 0930-1330</vt:lpstr>
      <vt:lpstr>Table 5.21d Ecc Board 1330-1600</vt:lpstr>
      <vt:lpstr>Table 5.21e Ecc Board PM Peak</vt:lpstr>
      <vt:lpstr>Table 5.21f Ecc Alight Pre 0730</vt:lpstr>
      <vt:lpstr>Table 5.21g Ecc Alight AM Peak</vt:lpstr>
      <vt:lpstr>Table 5.21h Ecc Alight 930-1330</vt:lpstr>
      <vt:lpstr>Table 5.21i EccAlight 1330-1600</vt:lpstr>
      <vt:lpstr>Table 5.21j Ecc Alight PM Peak</vt:lpstr>
      <vt:lpstr>Table 5.22a E. Dids Pre 0730</vt:lpstr>
      <vt:lpstr>Table 5.22b E Dids AM Peak</vt:lpstr>
      <vt:lpstr>Table 5.22c E.Dids 930-1330</vt:lpstr>
      <vt:lpstr>Table 5.22d E.Dids 1330-1559</vt:lpstr>
      <vt:lpstr>Table 5.22e E.Dids PM Peak</vt:lpstr>
      <vt:lpstr>Table 5.23a Roc Pre 0730</vt:lpstr>
      <vt:lpstr>Table 5.23b Roc AM Peak</vt:lpstr>
      <vt:lpstr>Table 5.23c Roc 0930-1330</vt:lpstr>
      <vt:lpstr>Table 5.23d Roc 1330-1600</vt:lpstr>
      <vt:lpstr>Table 5.23e Roc PM Peak</vt:lpstr>
      <vt:lpstr>Table 5.24a Ashton Pre 0730</vt:lpstr>
      <vt:lpstr>Table 5.24b Ashton AM Peak</vt:lpstr>
      <vt:lpstr>Table 5.24c Ashton 0930 - 1330</vt:lpstr>
      <vt:lpstr>Table 5.24d Ashton 1330 - 1600</vt:lpstr>
      <vt:lpstr>Table 5.24e Ashton PM Peak</vt:lpstr>
      <vt:lpstr>Table 5.25a Airport Pre 0730</vt:lpstr>
      <vt:lpstr>Table 5.25b Airport AM Peak</vt:lpstr>
      <vt:lpstr>Table 5.25c Airport 0930 - 1330</vt:lpstr>
      <vt:lpstr>Table 5.25d Airport 1330 - 1600</vt:lpstr>
      <vt:lpstr>Table 5.25e Airport PM Peak</vt:lpstr>
      <vt:lpstr>'Table 5.5a'!_Toc105466284</vt:lpstr>
      <vt:lpstr>'Table 5.5b'!_Toc105466285</vt:lpstr>
      <vt:lpstr>'Introduction and Notes'!_Toc139259883</vt:lpstr>
      <vt:lpstr>'Introduction and Notes'!_Toc139259886</vt:lpstr>
      <vt:lpstr>'Table 5.4a'!_Toc139260248</vt:lpstr>
      <vt:lpstr>'Table 5.4b'!_Toc139260248</vt:lpstr>
      <vt:lpstr>'Table 5.2'!_Toc220822169</vt:lpstr>
      <vt:lpstr>'Table 5.3'!_Toc220822170</vt:lpstr>
      <vt:lpstr>'Table 5.7a'!_Toc220822173</vt:lpstr>
      <vt:lpstr>'Table 5.7b'!_Toc220822174</vt:lpstr>
      <vt:lpstr>'Table 5.8a'!_Toc220822175</vt:lpstr>
      <vt:lpstr>'Table 5.8b'!_Toc220822176</vt:lpstr>
      <vt:lpstr>'Table 5.6a'!_Toc220822177</vt:lpstr>
      <vt:lpstr>'Table 5.6b'!_Toc220822178</vt:lpstr>
      <vt:lpstr>'Table 5.9a'!_Toc220822179</vt:lpstr>
      <vt:lpstr>'Table 5.9b'!_Toc220822180</vt:lpstr>
      <vt:lpstr>'Table 5.11 Bury Feb18 Wkday'!_Toc220822182</vt:lpstr>
      <vt:lpstr>'Table 5.13 Eccles Jan18 Wkday'!_Toc220822182</vt:lpstr>
      <vt:lpstr>'Table 5.14 E.Dids Sep17 Wkday'!_Toc220822182</vt:lpstr>
      <vt:lpstr>'Table 5.15 Roch Jan18 Wkday'!_Toc220822182</vt:lpstr>
      <vt:lpstr>'Table 5.17 Airport Dec17 Wkday'!_Toc220822182</vt:lpstr>
      <vt:lpstr>'Table 5.19a Alt trend pre 0730'!_Toc220822184</vt:lpstr>
      <vt:lpstr>'Table 5.19b Alt trend AM Peak'!_Toc220822184</vt:lpstr>
      <vt:lpstr>'Table 5.19d Alt 1330-1600'!_Toc220822184</vt:lpstr>
      <vt:lpstr>'Table 5.19e Alt trend PM Peak'!_Toc220822184</vt:lpstr>
      <vt:lpstr>'Table 5.19c Alt trend 0930-1330'!_Toc220822185</vt:lpstr>
      <vt:lpstr>'Table 5.20a Bur trend Pre 0730'!_Toc220822186</vt:lpstr>
      <vt:lpstr>'Table 5.20b Bur trend AM Peak'!_Toc220822186</vt:lpstr>
      <vt:lpstr>'Table 5.20d Bur trend 1330-1600'!_Toc220822186</vt:lpstr>
      <vt:lpstr>'Table 5.20e Bur trend PM Peak'!_Toc220822186</vt:lpstr>
      <vt:lpstr>'Table 5.21a Ecc Board Pre 0730'!_Toc220822186</vt:lpstr>
      <vt:lpstr>'Table 5.21d Ecc Board 1330-1600'!_Toc220822186</vt:lpstr>
      <vt:lpstr>'Table 5.21e Ecc Board PM Peak'!_Toc220822186</vt:lpstr>
      <vt:lpstr>'Table 5.21f Ecc Alight Pre 0730'!_Toc220822186</vt:lpstr>
      <vt:lpstr>'Table 5.21i EccAlight 1330-1600'!_Toc220822186</vt:lpstr>
      <vt:lpstr>'Table 5.21j Ecc Alight PM Peak'!_Toc220822186</vt:lpstr>
      <vt:lpstr>'Table 5.20c Bur trend 930-1330'!_Toc220822187</vt:lpstr>
      <vt:lpstr>'Table 5.21b Ecc Board AM Peak'!_Toc220822188</vt:lpstr>
      <vt:lpstr>'Table 5.21g Ecc Alight AM Peak'!_Toc220822188</vt:lpstr>
      <vt:lpstr>'Table 5.21c Ecc Board 0930-1330'!_Toc220822190</vt:lpstr>
      <vt:lpstr>'Table 5.21h Ecc Alight 930-1330'!_Toc220822190</vt:lpstr>
      <vt:lpstr>'Figure 5.1'!Print_Area</vt:lpstr>
      <vt:lpstr>'Index of Figures'!Print_Area</vt:lpstr>
      <vt:lpstr>'Index of Tables'!Print_Area</vt:lpstr>
      <vt:lpstr>'Introduction and Notes'!Print_Area</vt:lpstr>
      <vt:lpstr>'Table 5.1'!Print_Area</vt:lpstr>
      <vt:lpstr>'Table 5.10a'!Print_Area</vt:lpstr>
      <vt:lpstr>'Table 5.10b'!Print_Area</vt:lpstr>
      <vt:lpstr>'Table 5.11 Bury Feb18 Wkday'!Print_Area</vt:lpstr>
      <vt:lpstr>'Table 5.12 Alt Jan18 Wkday'!Print_Area</vt:lpstr>
      <vt:lpstr>'Table 5.13 Eccles Jan18 Wkday'!Print_Area</vt:lpstr>
      <vt:lpstr>'Table 5.14 E.Dids Sep17 Wkday'!Print_Area</vt:lpstr>
      <vt:lpstr>'Table 5.15 Roch Jan18 Wkday'!Print_Area</vt:lpstr>
      <vt:lpstr>'Table 5.16 Ashton Nov17 Wkday'!Print_Area</vt:lpstr>
      <vt:lpstr>'Table 5.17 Airport Dec17 Wkday'!Print_Area</vt:lpstr>
      <vt:lpstr>'Table 5.18 CityZone Oct17 Wkdy'!Print_Area</vt:lpstr>
      <vt:lpstr>'Table 5.19a Alt trend pre 0730'!Print_Area</vt:lpstr>
      <vt:lpstr>'Table 5.19b Alt trend AM Peak'!Print_Area</vt:lpstr>
      <vt:lpstr>'Table 5.19c Alt trend 0930-1330'!Print_Area</vt:lpstr>
      <vt:lpstr>'Table 5.19d Alt 1330-1600'!Print_Area</vt:lpstr>
      <vt:lpstr>'Table 5.19e Alt trend PM Peak'!Print_Area</vt:lpstr>
      <vt:lpstr>'Table 5.2'!Print_Area</vt:lpstr>
      <vt:lpstr>'Table 5.20a Bur trend Pre 0730'!Print_Area</vt:lpstr>
      <vt:lpstr>'Table 5.20b Bur trend AM Peak'!Print_Area</vt:lpstr>
      <vt:lpstr>'Table 5.20c Bur trend 930-1330'!Print_Area</vt:lpstr>
      <vt:lpstr>'Table 5.20d Bur trend 1330-1600'!Print_Area</vt:lpstr>
      <vt:lpstr>'Table 5.20e Bur trend PM Peak'!Print_Area</vt:lpstr>
      <vt:lpstr>'Table 5.21a Ecc Board Pre 0730'!Print_Area</vt:lpstr>
      <vt:lpstr>'Table 5.21b Ecc Board AM Peak'!Print_Area</vt:lpstr>
      <vt:lpstr>'Table 5.21c Ecc Board 0930-1330'!Print_Area</vt:lpstr>
      <vt:lpstr>'Table 5.21d Ecc Board 1330-1600'!Print_Area</vt:lpstr>
      <vt:lpstr>'Table 5.21e Ecc Board PM Peak'!Print_Area</vt:lpstr>
      <vt:lpstr>'Table 5.21f Ecc Alight Pre 0730'!Print_Area</vt:lpstr>
      <vt:lpstr>'Table 5.21g Ecc Alight AM Peak'!Print_Area</vt:lpstr>
      <vt:lpstr>'Table 5.21h Ecc Alight 930-1330'!Print_Area</vt:lpstr>
      <vt:lpstr>'Table 5.21i EccAlight 1330-1600'!Print_Area</vt:lpstr>
      <vt:lpstr>'Table 5.21j Ecc Alight PM Peak'!Print_Area</vt:lpstr>
      <vt:lpstr>'Table 5.22a E. Dids Pre 0730'!Print_Area</vt:lpstr>
      <vt:lpstr>'Table 5.22b E Dids AM Peak'!Print_Area</vt:lpstr>
      <vt:lpstr>'Table 5.22c E.Dids 930-1330'!Print_Area</vt:lpstr>
      <vt:lpstr>'Table 5.22d E.Dids 1330-1559'!Print_Area</vt:lpstr>
      <vt:lpstr>'Table 5.22e E.Dids PM Peak'!Print_Area</vt:lpstr>
      <vt:lpstr>'Table 5.23a Roc Pre 0730'!Print_Area</vt:lpstr>
      <vt:lpstr>'Table 5.23b Roc AM Peak'!Print_Area</vt:lpstr>
      <vt:lpstr>'Table 5.23c Roc 0930-1330'!Print_Area</vt:lpstr>
      <vt:lpstr>'Table 5.23d Roc 1330-1600'!Print_Area</vt:lpstr>
      <vt:lpstr>'Table 5.23e Roc PM Peak'!Print_Area</vt:lpstr>
      <vt:lpstr>'Table 5.24a Ashton Pre 0730'!Print_Area</vt:lpstr>
      <vt:lpstr>'Table 5.24b Ashton AM Peak'!Print_Area</vt:lpstr>
      <vt:lpstr>'Table 5.24c Ashton 0930 - 1330'!Print_Area</vt:lpstr>
      <vt:lpstr>'Table 5.24d Ashton 1330 - 1600'!Print_Area</vt:lpstr>
      <vt:lpstr>'Table 5.24e Ashton PM Peak'!Print_Area</vt:lpstr>
      <vt:lpstr>'Table 5.25a Airport Pre 0730'!Print_Area</vt:lpstr>
      <vt:lpstr>'Table 5.25b Airport AM Peak'!Print_Area</vt:lpstr>
      <vt:lpstr>'Table 5.25c Airport 0930 - 1330'!Print_Area</vt:lpstr>
      <vt:lpstr>'Table 5.25d Airport 1330 - 1600'!Print_Area</vt:lpstr>
      <vt:lpstr>'Table 5.25e Airport PM Peak'!Print_Area</vt:lpstr>
      <vt:lpstr>'Table 5.3'!Print_Area</vt:lpstr>
      <vt:lpstr>'Table 5.4a'!Print_Area</vt:lpstr>
      <vt:lpstr>'Table 5.4b'!Print_Area</vt:lpstr>
      <vt:lpstr>'Table 5.5a'!Print_Area</vt:lpstr>
      <vt:lpstr>'Table 5.5b'!Print_Area</vt:lpstr>
      <vt:lpstr>'Table 5.6a'!Print_Area</vt:lpstr>
      <vt:lpstr>'Table 5.6b'!Print_Area</vt:lpstr>
      <vt:lpstr>'Table 5.7a'!Print_Area</vt:lpstr>
      <vt:lpstr>'Table 5.7b'!Print_Area</vt:lpstr>
      <vt:lpstr>'Table 5.8a'!Print_Area</vt:lpstr>
      <vt:lpstr>'Table 5.8b'!Print_Area</vt:lpstr>
      <vt:lpstr>'Table 5.9a'!Print_Area</vt:lpstr>
      <vt:lpstr>'Table 5.9b'!Print_Area</vt:lpstr>
    </vt:vector>
  </TitlesOfParts>
  <Company>GMTU</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Barry Weston</dc:creator>
  <cp:lastModifiedBy>Jeremy Morewood</cp:lastModifiedBy>
  <cp:lastPrinted>2018-06-05T17:07:35Z</cp:lastPrinted>
  <dcterms:created xsi:type="dcterms:W3CDTF">2009-11-02T12:14:01Z</dcterms:created>
  <dcterms:modified xsi:type="dcterms:W3CDTF">2019-08-27T12:14:55Z</dcterms:modified>
</cp:coreProperties>
</file>